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מערכות מידע/"/>
    </mc:Choice>
  </mc:AlternateContent>
  <xr:revisionPtr revIDLastSave="104" documentId="8_{6523DE03-02A7-4793-9F54-8278A2ADAE1D}" xr6:coauthVersionLast="47" xr6:coauthVersionMax="47" xr10:uidLastSave="{E2AE2A8E-60B5-4924-82A6-7BAF6AB022E2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9" i="2" l="1"/>
  <c r="E169" i="2"/>
  <c r="D169" i="2"/>
  <c r="C169" i="2" s="1"/>
  <c r="G169" i="2" l="1"/>
  <c r="C174" i="2" l="1"/>
  <c r="E171" i="2"/>
  <c r="D171" i="2"/>
  <c r="E170" i="2"/>
  <c r="F170" i="2"/>
  <c r="D170" i="2"/>
  <c r="E168" i="2"/>
  <c r="C170" i="2" l="1"/>
  <c r="F171" i="2"/>
  <c r="G170" i="2"/>
  <c r="G171" i="2" l="1"/>
  <c r="C171" i="2"/>
  <c r="D168" i="2"/>
  <c r="F168" i="2" s="1"/>
  <c r="C168" i="2" s="1"/>
  <c r="B65" i="2"/>
  <c r="B71" i="2"/>
  <c r="B81" i="2"/>
  <c r="B92" i="2"/>
  <c r="B100" i="2"/>
  <c r="B112" i="2"/>
  <c r="B126" i="2"/>
  <c r="B49" i="2"/>
  <c r="G168" i="2" l="1"/>
  <c r="B155" i="2" l="1"/>
  <c r="B158" i="2" l="1"/>
  <c r="A158" i="2" s="1"/>
  <c r="B159" i="2"/>
  <c r="A159" i="2" s="1"/>
  <c r="B156" i="2"/>
  <c r="A156" i="2" s="1"/>
  <c r="C167" i="2" s="1"/>
  <c r="B160" i="2"/>
  <c r="A160" i="2" s="1"/>
  <c r="B157" i="2"/>
  <c r="A157" i="2" s="1"/>
  <c r="B154" i="2" l="1"/>
  <c r="A150" i="2"/>
  <c r="B161" i="2"/>
  <c r="B148" i="2"/>
  <c r="A154" i="2" l="1"/>
  <c r="G172" i="2"/>
  <c r="C172" i="2" s="1"/>
  <c r="A161" i="2"/>
  <c r="B162" i="2"/>
  <c r="A162" i="2" s="1"/>
  <c r="A155" i="2"/>
  <c r="C175" i="2" s="1"/>
  <c r="B164" i="2" l="1"/>
  <c r="A163" i="2"/>
  <c r="C176" i="2" s="1"/>
</calcChain>
</file>

<file path=xl/sharedStrings.xml><?xml version="1.0" encoding="utf-8"?>
<sst xmlns="http://schemas.openxmlformats.org/spreadsheetml/2006/main" count="155" uniqueCount="136">
  <si>
    <t>מתמטיקה דיסקרטית ת'</t>
  </si>
  <si>
    <t>פיסיקה 1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</si>
  <si>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</si>
  <si>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</si>
  <si>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</si>
  <si>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</si>
  <si>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</si>
  <si>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</si>
  <si>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</si>
  <si>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</si>
  <si>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</si>
  <si>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</si>
  <si>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</si>
  <si>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</si>
  <si>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</si>
  <si>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</si>
  <si>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</si>
  <si>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</si>
  <si>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</si>
  <si>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</si>
  <si>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</si>
  <si>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</si>
  <si>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</si>
  <si>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</si>
  <si>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</si>
  <si>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</si>
  <si>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מספר קורס - שם קורס</t>
  </si>
  <si>
    <t>קורסי בחירה פקולטיים אחרים - 094, 095, 096</t>
  </si>
  <si>
    <t>אלגברה 1/מורחב</t>
  </si>
  <si>
    <t>חשבון דיפרנציאלי ואינטגרלי 1מ'</t>
  </si>
  <si>
    <t>מבוא למדעי המחשב נ'</t>
  </si>
  <si>
    <t>מבוא לניתוח נתונים</t>
  </si>
  <si>
    <t>חשבון דיפרנציאלי ואינטגרלי 2מ'</t>
  </si>
  <si>
    <t>מודלים דטרמיניסטים בחקר ביצועים</t>
  </si>
  <si>
    <t>מבוא לניהול פיננסי</t>
  </si>
  <si>
    <t>עקרונות הכלכלה למהנדסים</t>
  </si>
  <si>
    <t>מודלים סטוכסטיים בחקר בצועים</t>
  </si>
  <si>
    <t xml:space="preserve">מבוא לפסיכולוגיה </t>
  </si>
  <si>
    <t>עקרונות השיווק</t>
  </si>
  <si>
    <t>תכנון פרויקטים וניהולם</t>
  </si>
  <si>
    <t>קדם פרויקט תכן, הנדסת תעו"נ</t>
  </si>
  <si>
    <t>פרויקט תכן 1, הנ. תעו"נ</t>
  </si>
  <si>
    <t>אנגלית טכנית-מתקדמים ב'</t>
  </si>
  <si>
    <t>חובה לפחות קורס אחד</t>
  </si>
  <si>
    <t>רשימת הבחירה של מדעי ההתנהגות</t>
  </si>
  <si>
    <t>סך נקודות מדעי ההתנהגות</t>
  </si>
  <si>
    <t>סך נקודות שרשרת תעשיה מתקדמת</t>
  </si>
  <si>
    <t>חובה קורס אחד מכל קבוצה - לא ניתן לרשום קורס תחת שתי  קבוצות</t>
  </si>
  <si>
    <t>שרשרת חקר ביצועים</t>
  </si>
  <si>
    <t>סך נקודות שרשרת חקר ביצועים</t>
  </si>
  <si>
    <t>שרשרת תורת המשחקים</t>
  </si>
  <si>
    <t>רשימת קורסי מדעי ההתנהגות</t>
  </si>
  <si>
    <t>סך נקודות שרשרת כלכלה התנהגותית</t>
  </si>
  <si>
    <t>סך נקודות שרשרת תורת המשחקים</t>
  </si>
  <si>
    <t>או חשבונאות פיננסית 094821</t>
  </si>
  <si>
    <t>סטטוס</t>
  </si>
  <si>
    <t>הסתברות ת'</t>
  </si>
  <si>
    <t>עובר = 1</t>
  </si>
  <si>
    <t>נק"ז</t>
  </si>
  <si>
    <t>מודלים דינמיים בחקב"צ</t>
  </si>
  <si>
    <t>שימו לב לסטטוס בתחתית הגיליון - אם אין הערות טופס תקין</t>
  </si>
  <si>
    <t>ארגון המחשב ומע"ה</t>
  </si>
  <si>
    <t>הנדסת תוכנה</t>
  </si>
  <si>
    <t>הנדסהנדסת מע' מבוססות מודלים</t>
  </si>
  <si>
    <t>מבני נתונים ואלגוריתמים</t>
  </si>
  <si>
    <t>ניהול מסדי נתונים</t>
  </si>
  <si>
    <t>מודלים של מסחר אלקטרוני</t>
  </si>
  <si>
    <t>למידה חישובית 1</t>
  </si>
  <si>
    <t>יסודות בינה מלאכותית וישומיה</t>
  </si>
  <si>
    <t>מערכות מידע מבוזרות</t>
  </si>
  <si>
    <t>מבוא לחישוביות וסיבוכיות</t>
  </si>
  <si>
    <t>תורת המשחקים והתנהגות  כלכלית</t>
  </si>
  <si>
    <t>שרשרת למידה חישובית</t>
  </si>
  <si>
    <t>כל קורס מרשימת קורסי הנתונים של הנדסת נתונים ומידע - נא למלא פרטים</t>
  </si>
  <si>
    <t>חינוך גופני - נא למלא פרטים</t>
  </si>
  <si>
    <t>שרשרת מסחר אלקטרוני</t>
  </si>
  <si>
    <t>סך נקודות לתואר</t>
  </si>
  <si>
    <t>סך נקודות לחובת גמר תואר</t>
  </si>
  <si>
    <t>עד 10 נק"ז בחירה חופשית  נכנס לחישוב גמר לתואר</t>
  </si>
  <si>
    <t>הערות - כל מה שלא תואם את הטופס ניתן להוסיף כאן</t>
  </si>
  <si>
    <t>שימו לב: יש לסמן 1 בקורס שקבלת בו עובר 
ולעדכן נקז כאשר לא משקף את הנקז בתדפיס הציונים שלך</t>
  </si>
  <si>
    <t>או פרויקט מחקר 1 0940701 לסטודנטים בתכנית מצויינות</t>
  </si>
  <si>
    <t>או פרויקט מחקר 2 0940702 לסטודנטים בתכנית מצויינות</t>
  </si>
  <si>
    <t>או מודלים דטרמיניסטיים 940312</t>
  </si>
  <si>
    <t>או מתמטיקה דיסקרטית 0940345</t>
  </si>
  <si>
    <t>או הסתברות מ 0940412</t>
  </si>
  <si>
    <t>או אלגברה ליניארית מ 1041019</t>
  </si>
  <si>
    <t>או חדוא 1 נ 1041017</t>
  </si>
  <si>
    <t>או חדוא 2 נ 1040120</t>
  </si>
  <si>
    <t>1140032 מעבדה לפיסיקה 1ח'</t>
  </si>
  <si>
    <t>או מבוא למדעי מחשב 2340111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</si>
  <si>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</si>
  <si>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</si>
  <si>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</si>
  <si>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</si>
  <si>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</si>
  <si>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</si>
  <si>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</si>
  <si>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</si>
  <si>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</si>
  <si>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0960600 התנהגות ארגונית</t>
  </si>
  <si>
    <t>0960620 הנדסת גורמי אנוש</t>
  </si>
  <si>
    <t>מל"ג 1</t>
  </si>
  <si>
    <t>מל"ג 2</t>
  </si>
  <si>
    <t>מל"ג 3</t>
  </si>
  <si>
    <t>0970317 תורת המשחקים השיתופיים</t>
  </si>
  <si>
    <t>0960226 חישוב, תורת המשחקים וכלכלה</t>
  </si>
  <si>
    <t>0960572 נושאים מתקדמים בתורת המשחקים</t>
  </si>
  <si>
    <t>0960573 תורת המכרזים</t>
  </si>
  <si>
    <t>0960576 למידה וסיבוכיות בתורת המשחקים</t>
  </si>
  <si>
    <t>0960578 בחירה חברתית והחלטות משותפות</t>
  </si>
  <si>
    <t xml:space="preserve">0960327 מודלים לא לינאריים בחקר ביצועים </t>
  </si>
  <si>
    <t>0960310 תהליכים אקראיים</t>
  </si>
  <si>
    <t xml:space="preserve">0960335 אופטימיזציה בתנאי אי ודאות </t>
  </si>
  <si>
    <t xml:space="preserve">0960350 קירובים באופטימיזציה קומבינטורית </t>
  </si>
  <si>
    <t xml:space="preserve">0960351 שיטות פוליהדרליות לתכנות בשלמים </t>
  </si>
  <si>
    <t xml:space="preserve">0970280 אלגוריתמים בתרחישי אי-ודאות </t>
  </si>
  <si>
    <t xml:space="preserve">0970334 שיטות אלגבריות לתכנות בשלמים </t>
  </si>
  <si>
    <t>0970209 למידה חישובית 2</t>
  </si>
  <si>
    <t>0970414 סטטיסטיקה 2</t>
  </si>
  <si>
    <t>0960327 מודלים לא ליניארים בחקב"צ</t>
  </si>
  <si>
    <t>0950295 שיטות אלגבריות בהנדסת נתונים</t>
  </si>
  <si>
    <t>0960625 הצגת מידע חזותי וקוגניציה</t>
  </si>
  <si>
    <t>0960262 אחזור מידע</t>
  </si>
  <si>
    <t xml:space="preserve">0960573 תורת המכרזים </t>
  </si>
  <si>
    <t>0960617 חשיבה וקבלת החלטות</t>
  </si>
  <si>
    <t xml:space="preserve">0960578 בחירה חברתית והחלטות משותפות </t>
  </si>
  <si>
    <t xml:space="preserve">2740300 תורשת האדם ת"א   </t>
  </si>
  <si>
    <t>פעילות חברתית</t>
  </si>
  <si>
    <t>טופס גמר - הנדסת מערכות מידע תשפ"ב 2021/2</t>
  </si>
  <si>
    <t>סדנת תכנות בשפת סי</t>
  </si>
  <si>
    <t>סטטיסטיקה 1</t>
  </si>
  <si>
    <t>0960324 הנדסת מערכות שירות</t>
  </si>
  <si>
    <t>0960212 מודלים גרפים הסתברותיים</t>
  </si>
  <si>
    <t>0960310 תהליכים אקראיים ושימושיהם</t>
  </si>
  <si>
    <t>0960606 כלכלה התנהגותית בסביבה טכנולוגית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</si>
</sst>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charset val="177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1" fillId="7" borderId="0" xfId="0" applyFont="1" applyFill="1" applyAlignment="1">
      <alignment horizontal="right" vertical="center" readingOrder="2"/>
    </xf>
    <xf numFmtId="0" fontId="1" fillId="8" borderId="0" xfId="0" applyFont="1" applyFill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" fillId="4" borderId="4" xfId="0" applyNumberFormat="1" applyFont="1" applyFill="1" applyBorder="1"/>
    <xf numFmtId="0" fontId="2" fillId="4" borderId="2" xfId="0" applyFont="1" applyFill="1" applyBorder="1" applyAlignment="1" applyProtection="1">
      <alignment horizontal="center" vertical="center" readingOrder="2"/>
      <protection locked="0"/>
    </xf>
    <xf numFmtId="0" fontId="2" fillId="0" borderId="0" xfId="0" applyFont="1"/>
    <xf numFmtId="0" fontId="1" fillId="0" borderId="0" xfId="0" applyFont="1" applyAlignment="1">
      <alignment horizontal="right" vertical="center" wrapText="1" readingOrder="2"/>
    </xf>
    <xf numFmtId="0" fontId="1" fillId="8" borderId="0" xfId="0" applyFont="1" applyFill="1" applyAlignment="1">
      <alignment horizontal="right" vertical="center" wrapText="1" readingOrder="2"/>
    </xf>
    <xf numFmtId="0" fontId="13" fillId="4" borderId="0" xfId="0" applyFont="1" applyFill="1" applyAlignment="1">
      <alignment horizontal="right" vertical="center" readingOrder="2"/>
    </xf>
    <xf numFmtId="0" fontId="15" fillId="6" borderId="0" xfId="0" applyFont="1" applyFill="1" applyAlignment="1">
      <alignment horizontal="center"/>
    </xf>
    <xf numFmtId="0" fontId="15" fillId="6" borderId="0" xfId="0" applyFont="1" applyFill="1"/>
    <xf numFmtId="0" fontId="15" fillId="0" borderId="0" xfId="0" applyFont="1"/>
    <xf numFmtId="0" fontId="16" fillId="0" borderId="0" xfId="0" applyFont="1"/>
    <xf numFmtId="0" fontId="15" fillId="9" borderId="0" xfId="0" applyFont="1" applyFill="1" applyAlignment="1">
      <alignment horizontal="center"/>
    </xf>
    <xf numFmtId="0" fontId="15" fillId="9" borderId="0" xfId="0" applyFont="1" applyFill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vertical="center" wrapText="1" readingOrder="2"/>
    </xf>
    <xf numFmtId="0" fontId="15" fillId="6" borderId="0" xfId="0" applyFont="1" applyFill="1" applyAlignment="1">
      <alignment horizontal="center" wrapText="1"/>
    </xf>
    <xf numFmtId="0" fontId="7" fillId="4" borderId="0" xfId="0" applyFont="1" applyFill="1" applyAlignment="1" applyProtection="1">
      <alignment horizontal="right" vertical="center" wrapText="1" readingOrder="2"/>
      <protection locked="0"/>
    </xf>
    <xf numFmtId="0" fontId="15" fillId="6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8" fillId="4" borderId="2" xfId="0" applyFont="1" applyFill="1" applyBorder="1" applyAlignment="1" applyProtection="1">
      <alignment horizontal="center" vertical="center" readingOrder="2"/>
      <protection locked="0"/>
    </xf>
    <xf numFmtId="0" fontId="18" fillId="0" borderId="0" xfId="0" applyFont="1" applyAlignment="1">
      <alignment horizontal="right" vertical="center" readingOrder="2"/>
    </xf>
    <xf numFmtId="0" fontId="18" fillId="8" borderId="0" xfId="0" applyFont="1" applyFill="1" applyAlignment="1">
      <alignment horizontal="right" vertical="center" readingOrder="2"/>
    </xf>
    <xf numFmtId="0" fontId="18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wrapText="1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8"/>
  <sheetViews>
    <sheetView showZeros="0" rightToLeft="1" tabSelected="1" view="pageBreakPreview" zoomScaleNormal="80" zoomScaleSheetLayoutView="100" workbookViewId="0">
      <selection activeCell="A2" sqref="A2"/>
    </sheetView>
  </sheetViews>
  <sheetFormatPr defaultColWidth="8.75" defaultRowHeight="14.25" x14ac:dyDescent="0.2"/>
  <cols>
    <col min="1" max="1" width="8.125" style="2" customWidth="1"/>
    <col min="2" max="2" width="6" style="4" bestFit="1" customWidth="1"/>
    <col min="3" max="3" width="38.625" style="2" customWidth="1"/>
    <col min="4" max="4" width="10.625" style="9" customWidth="1"/>
    <col min="5" max="5" width="23.75" style="51" customWidth="1"/>
    <col min="6" max="16384" width="8.75" style="2"/>
  </cols>
  <sheetData>
    <row r="1" spans="1:5" s="23" customFormat="1" ht="26.25" x14ac:dyDescent="0.4">
      <c r="A1" s="75" t="s">
        <v>129</v>
      </c>
      <c r="B1" s="75"/>
      <c r="C1" s="75"/>
      <c r="D1" s="75"/>
      <c r="E1" s="75"/>
    </row>
    <row r="2" spans="1:5" x14ac:dyDescent="0.2">
      <c r="B2" s="2"/>
    </row>
    <row r="3" spans="1:5" x14ac:dyDescent="0.2">
      <c r="B3" s="2"/>
      <c r="C3" s="21"/>
      <c r="D3" s="66" t="s">
        <v>18</v>
      </c>
      <c r="E3" s="67"/>
    </row>
    <row r="4" spans="1:5" x14ac:dyDescent="0.2">
      <c r="B4" s="2"/>
      <c r="C4" s="21"/>
      <c r="D4" s="66" t="s">
        <v>19</v>
      </c>
      <c r="E4" s="67"/>
    </row>
    <row r="5" spans="1:5" x14ac:dyDescent="0.2">
      <c r="B5" s="2"/>
      <c r="C5" s="37"/>
      <c r="D5" s="66" t="s">
        <v>20</v>
      </c>
      <c r="E5" s="67"/>
    </row>
    <row r="6" spans="1:5" x14ac:dyDescent="0.2">
      <c r="B6" s="2"/>
      <c r="C6" s="37"/>
      <c r="D6" s="66" t="s">
        <v>21</v>
      </c>
      <c r="E6" s="67"/>
    </row>
    <row r="7" spans="1:5" x14ac:dyDescent="0.2">
      <c r="B7" s="2"/>
      <c r="C7" s="21"/>
      <c r="D7" s="66" t="s">
        <v>22</v>
      </c>
      <c r="E7" s="67"/>
    </row>
    <row r="8" spans="1:5" x14ac:dyDescent="0.2">
      <c r="B8" s="2"/>
      <c r="C8" s="21"/>
      <c r="D8" s="66" t="s">
        <v>23</v>
      </c>
      <c r="E8" s="67"/>
    </row>
    <row r="9" spans="1:5" ht="39.950000000000003" customHeight="1" x14ac:dyDescent="0.2">
      <c r="B9" s="2"/>
      <c r="C9" s="22"/>
      <c r="D9" s="71" t="s">
        <v>79</v>
      </c>
      <c r="E9" s="71"/>
    </row>
    <row r="10" spans="1:5" x14ac:dyDescent="0.2">
      <c r="A10" s="4"/>
      <c r="C10" s="4"/>
      <c r="D10" s="4"/>
      <c r="E10" s="4"/>
    </row>
    <row r="11" spans="1:5" ht="36" customHeight="1" x14ac:dyDescent="0.2">
      <c r="A11" s="73" t="s">
        <v>80</v>
      </c>
      <c r="B11" s="74"/>
      <c r="C11" s="74"/>
      <c r="D11" s="74"/>
      <c r="E11" s="74"/>
    </row>
    <row r="12" spans="1:5" ht="18" x14ac:dyDescent="0.2">
      <c r="A12" s="72" t="s">
        <v>60</v>
      </c>
      <c r="B12" s="72"/>
      <c r="C12" s="72"/>
      <c r="D12" s="72"/>
      <c r="E12" s="72"/>
    </row>
    <row r="13" spans="1:5" ht="15" thickBot="1" x14ac:dyDescent="0.25">
      <c r="E13" s="9"/>
    </row>
    <row r="14" spans="1:5" ht="16.5" thickBot="1" x14ac:dyDescent="0.25">
      <c r="A14" s="1" t="s">
        <v>57</v>
      </c>
      <c r="B14" s="1" t="s">
        <v>15</v>
      </c>
      <c r="C14" s="70" t="s">
        <v>6</v>
      </c>
      <c r="D14" s="68"/>
      <c r="E14" s="68"/>
    </row>
    <row r="15" spans="1:5" ht="15" thickBot="1" x14ac:dyDescent="0.25">
      <c r="A15" s="11"/>
      <c r="B15" s="11">
        <v>3.5</v>
      </c>
      <c r="C15" s="3" t="s">
        <v>31</v>
      </c>
      <c r="D15" s="26">
        <v>940202</v>
      </c>
      <c r="E15" s="52"/>
    </row>
    <row r="16" spans="1:5" ht="15" thickBot="1" x14ac:dyDescent="0.25">
      <c r="A16" s="11"/>
      <c r="B16" s="11">
        <v>3.5</v>
      </c>
      <c r="C16" s="3" t="s">
        <v>61</v>
      </c>
      <c r="D16" s="26">
        <v>940210</v>
      </c>
      <c r="E16" s="52"/>
    </row>
    <row r="17" spans="1:5" ht="15" thickBot="1" x14ac:dyDescent="0.25">
      <c r="A17" s="11"/>
      <c r="B17" s="11">
        <v>3.5</v>
      </c>
      <c r="C17" s="3" t="s">
        <v>62</v>
      </c>
      <c r="D17" s="26">
        <v>940219</v>
      </c>
      <c r="E17" s="52"/>
    </row>
    <row r="18" spans="1:5" ht="15" thickBot="1" x14ac:dyDescent="0.25">
      <c r="A18" s="11"/>
      <c r="B18" s="11">
        <v>3.5</v>
      </c>
      <c r="C18" s="3" t="s">
        <v>63</v>
      </c>
      <c r="D18" s="26">
        <v>940222</v>
      </c>
      <c r="E18" s="52"/>
    </row>
    <row r="19" spans="1:5" ht="15" thickBot="1" x14ac:dyDescent="0.25">
      <c r="A19" s="11"/>
      <c r="B19" s="11">
        <v>4</v>
      </c>
      <c r="C19" s="3" t="s">
        <v>64</v>
      </c>
      <c r="D19" s="26">
        <v>940224</v>
      </c>
      <c r="E19" s="52" t="s">
        <v>54</v>
      </c>
    </row>
    <row r="20" spans="1:5" ht="15" thickBot="1" x14ac:dyDescent="0.25">
      <c r="A20" s="11"/>
      <c r="B20" s="11">
        <v>3</v>
      </c>
      <c r="C20" s="3" t="s">
        <v>65</v>
      </c>
      <c r="D20" s="26">
        <v>940241</v>
      </c>
      <c r="E20" s="52"/>
    </row>
    <row r="21" spans="1:5" ht="29.25" thickBot="1" x14ac:dyDescent="0.25">
      <c r="A21" s="11"/>
      <c r="B21" s="11">
        <v>3.5</v>
      </c>
      <c r="C21" s="3" t="s">
        <v>33</v>
      </c>
      <c r="D21" s="26">
        <v>940313</v>
      </c>
      <c r="E21" s="52" t="s">
        <v>83</v>
      </c>
    </row>
    <row r="22" spans="1:5" ht="15" thickBot="1" x14ac:dyDescent="0.25">
      <c r="A22" s="11"/>
      <c r="B22" s="11">
        <v>3.5</v>
      </c>
      <c r="C22" s="3" t="s">
        <v>36</v>
      </c>
      <c r="D22" s="26">
        <v>940314</v>
      </c>
      <c r="E22" s="52"/>
    </row>
    <row r="23" spans="1:5" ht="15" thickBot="1" x14ac:dyDescent="0.25">
      <c r="A23" s="11"/>
      <c r="B23" s="11">
        <v>3</v>
      </c>
      <c r="C23" s="3" t="s">
        <v>59</v>
      </c>
      <c r="D23" s="26">
        <v>940333</v>
      </c>
      <c r="E23" s="52"/>
    </row>
    <row r="24" spans="1:5" ht="29.25" thickBot="1" x14ac:dyDescent="0.25">
      <c r="A24" s="11"/>
      <c r="B24" s="11">
        <v>3.5</v>
      </c>
      <c r="C24" s="3" t="s">
        <v>0</v>
      </c>
      <c r="D24" s="26">
        <v>940347</v>
      </c>
      <c r="E24" s="52" t="s">
        <v>84</v>
      </c>
    </row>
    <row r="25" spans="1:5" ht="29.25" thickBot="1" x14ac:dyDescent="0.25">
      <c r="A25" s="11"/>
      <c r="B25" s="11">
        <v>1.5</v>
      </c>
      <c r="C25" s="3" t="s">
        <v>40</v>
      </c>
      <c r="D25" s="26">
        <v>940395</v>
      </c>
      <c r="E25" s="52" t="s">
        <v>81</v>
      </c>
    </row>
    <row r="26" spans="1:5" ht="29.25" thickBot="1" x14ac:dyDescent="0.25">
      <c r="A26" s="11"/>
      <c r="B26" s="11">
        <v>3.5</v>
      </c>
      <c r="C26" s="3" t="s">
        <v>41</v>
      </c>
      <c r="D26" s="26">
        <v>940396</v>
      </c>
      <c r="E26" s="52" t="s">
        <v>82</v>
      </c>
    </row>
    <row r="27" spans="1:5" ht="15" thickBot="1" x14ac:dyDescent="0.25">
      <c r="A27" s="11"/>
      <c r="B27" s="11">
        <v>4</v>
      </c>
      <c r="C27" s="3" t="s">
        <v>56</v>
      </c>
      <c r="D27" s="26">
        <v>940411</v>
      </c>
      <c r="E27" s="52" t="s">
        <v>85</v>
      </c>
    </row>
    <row r="28" spans="1:5" ht="15" thickBot="1" x14ac:dyDescent="0.25">
      <c r="A28" s="11"/>
      <c r="B28" s="11">
        <v>3.5</v>
      </c>
      <c r="C28" s="3" t="s">
        <v>131</v>
      </c>
      <c r="D28" s="26">
        <v>940424</v>
      </c>
      <c r="E28" s="52"/>
    </row>
    <row r="29" spans="1:5" ht="15" thickBot="1" x14ac:dyDescent="0.25">
      <c r="A29" s="11"/>
      <c r="B29" s="11">
        <v>2.5</v>
      </c>
      <c r="C29" s="3" t="s">
        <v>34</v>
      </c>
      <c r="D29" s="26">
        <v>940564</v>
      </c>
      <c r="E29" s="52"/>
    </row>
    <row r="30" spans="1:5" ht="15" thickBot="1" x14ac:dyDescent="0.25">
      <c r="A30" s="11"/>
      <c r="B30" s="11">
        <v>3.5</v>
      </c>
      <c r="C30" s="3" t="s">
        <v>35</v>
      </c>
      <c r="D30" s="26">
        <v>940594</v>
      </c>
      <c r="E30" s="52"/>
    </row>
    <row r="31" spans="1:5" ht="15" thickBot="1" x14ac:dyDescent="0.25">
      <c r="A31" s="11"/>
      <c r="B31" s="60">
        <v>1.5</v>
      </c>
      <c r="C31" s="61" t="s">
        <v>130</v>
      </c>
      <c r="D31" s="63">
        <v>940704</v>
      </c>
      <c r="E31" s="52"/>
    </row>
    <row r="32" spans="1:5" ht="15" thickBot="1" x14ac:dyDescent="0.25">
      <c r="A32" s="11"/>
      <c r="B32" s="11">
        <v>3.5</v>
      </c>
      <c r="C32" s="3" t="s">
        <v>39</v>
      </c>
      <c r="D32" s="26">
        <v>950140</v>
      </c>
      <c r="E32" s="52"/>
    </row>
    <row r="33" spans="1:7" ht="15" thickBot="1" x14ac:dyDescent="0.25">
      <c r="A33" s="11"/>
      <c r="B33" s="11">
        <v>2.5</v>
      </c>
      <c r="C33" s="3" t="s">
        <v>37</v>
      </c>
      <c r="D33" s="26">
        <v>950605</v>
      </c>
      <c r="E33" s="52"/>
    </row>
    <row r="34" spans="1:7" ht="15.75" thickBot="1" x14ac:dyDescent="0.3">
      <c r="A34" s="38"/>
      <c r="B34" s="11">
        <v>3.5</v>
      </c>
      <c r="C34" s="3" t="s">
        <v>68</v>
      </c>
      <c r="D34" s="26">
        <v>960210</v>
      </c>
      <c r="E34" s="53"/>
      <c r="F34" s="39"/>
      <c r="G34" s="39"/>
    </row>
    <row r="35" spans="1:7" ht="15" thickBot="1" x14ac:dyDescent="0.25">
      <c r="A35" s="11"/>
      <c r="B35" s="11">
        <v>3.5</v>
      </c>
      <c r="C35" s="3" t="s">
        <v>66</v>
      </c>
      <c r="D35" s="26">
        <v>960211</v>
      </c>
      <c r="E35" s="52"/>
    </row>
    <row r="36" spans="1:7" s="39" customFormat="1" ht="15.75" thickBot="1" x14ac:dyDescent="0.3">
      <c r="A36" s="38"/>
      <c r="B36" s="11">
        <v>3.5</v>
      </c>
      <c r="C36" s="3" t="s">
        <v>69</v>
      </c>
      <c r="D36" s="26">
        <v>960250</v>
      </c>
      <c r="E36" s="53"/>
    </row>
    <row r="37" spans="1:7" s="39" customFormat="1" ht="15.75" thickBot="1" x14ac:dyDescent="0.3">
      <c r="A37" s="11"/>
      <c r="B37" s="11">
        <v>3.5</v>
      </c>
      <c r="C37" s="3" t="s">
        <v>67</v>
      </c>
      <c r="D37" s="26">
        <v>960411</v>
      </c>
      <c r="E37" s="52"/>
      <c r="F37" s="2"/>
      <c r="G37" s="2"/>
    </row>
    <row r="38" spans="1:7" ht="15" thickBot="1" x14ac:dyDescent="0.25">
      <c r="A38" s="11"/>
      <c r="B38" s="11">
        <v>3.5</v>
      </c>
      <c r="C38" s="40" t="s">
        <v>71</v>
      </c>
      <c r="D38" s="26">
        <v>960570</v>
      </c>
      <c r="E38" s="52"/>
    </row>
    <row r="39" spans="1:7" ht="15.75" thickBot="1" x14ac:dyDescent="0.3">
      <c r="A39" s="38"/>
      <c r="B39" s="11">
        <v>2.5</v>
      </c>
      <c r="C39" s="3" t="s">
        <v>70</v>
      </c>
      <c r="D39" s="26">
        <v>970447</v>
      </c>
      <c r="E39" s="53"/>
      <c r="F39" s="39"/>
      <c r="G39" s="39"/>
    </row>
    <row r="40" spans="1:7" ht="15" thickBot="1" x14ac:dyDescent="0.25">
      <c r="A40" s="11"/>
      <c r="B40" s="11">
        <v>3.5</v>
      </c>
      <c r="C40" s="3" t="s">
        <v>38</v>
      </c>
      <c r="D40" s="26">
        <v>970800</v>
      </c>
      <c r="E40" s="52"/>
    </row>
    <row r="41" spans="1:7" s="39" customFormat="1" ht="29.25" thickBot="1" x14ac:dyDescent="0.3">
      <c r="A41" s="11"/>
      <c r="B41" s="11">
        <v>5</v>
      </c>
      <c r="C41" s="3" t="s">
        <v>28</v>
      </c>
      <c r="D41" s="26">
        <v>1040016</v>
      </c>
      <c r="E41" s="52" t="s">
        <v>86</v>
      </c>
      <c r="F41" s="2"/>
      <c r="G41" s="2"/>
    </row>
    <row r="42" spans="1:7" ht="15" thickBot="1" x14ac:dyDescent="0.25">
      <c r="A42" s="11"/>
      <c r="B42" s="11">
        <v>5</v>
      </c>
      <c r="C42" s="3" t="s">
        <v>29</v>
      </c>
      <c r="D42" s="26">
        <v>1040018</v>
      </c>
      <c r="E42" s="52" t="s">
        <v>87</v>
      </c>
    </row>
    <row r="43" spans="1:7" ht="15" thickBot="1" x14ac:dyDescent="0.25">
      <c r="A43" s="11"/>
      <c r="B43" s="11">
        <v>5</v>
      </c>
      <c r="C43" s="3" t="s">
        <v>32</v>
      </c>
      <c r="D43" s="26">
        <v>1040022</v>
      </c>
      <c r="E43" s="52" t="s">
        <v>88</v>
      </c>
    </row>
    <row r="44" spans="1:7" ht="15" thickBot="1" x14ac:dyDescent="0.25">
      <c r="A44" s="11"/>
      <c r="B44" s="11">
        <v>2.5</v>
      </c>
      <c r="C44" s="3" t="s">
        <v>1</v>
      </c>
      <c r="D44" s="26">
        <v>1140051</v>
      </c>
      <c r="E44" s="52"/>
    </row>
    <row r="45" spans="1:7" ht="29.25" thickBot="1" x14ac:dyDescent="0.25">
      <c r="A45" s="11"/>
      <c r="B45" s="11">
        <v>4</v>
      </c>
      <c r="C45" s="3" t="s">
        <v>30</v>
      </c>
      <c r="D45" s="26">
        <v>2340221</v>
      </c>
      <c r="E45" s="52" t="s">
        <v>90</v>
      </c>
    </row>
    <row r="46" spans="1:7" ht="15" thickBot="1" x14ac:dyDescent="0.25">
      <c r="A46" s="11"/>
      <c r="B46" s="11">
        <v>3</v>
      </c>
      <c r="C46" s="3" t="s">
        <v>42</v>
      </c>
      <c r="D46" s="26">
        <v>3240033</v>
      </c>
      <c r="E46" s="52"/>
    </row>
    <row r="47" spans="1:7" ht="15" thickBot="1" x14ac:dyDescent="0.25">
      <c r="A47" s="11"/>
      <c r="B47" s="11">
        <v>1</v>
      </c>
      <c r="C47" s="30" t="s">
        <v>74</v>
      </c>
      <c r="D47" s="30"/>
    </row>
    <row r="48" spans="1:7" ht="15" thickBot="1" x14ac:dyDescent="0.25">
      <c r="A48" s="11"/>
      <c r="B48" s="11">
        <v>1</v>
      </c>
      <c r="C48" s="30" t="s">
        <v>74</v>
      </c>
      <c r="D48" s="30"/>
      <c r="E48" s="52"/>
    </row>
    <row r="49" spans="1:5" ht="15" thickBot="1" x14ac:dyDescent="0.25">
      <c r="B49" s="5">
        <f>+SUMPRODUCT(B15:B48,A15:A48)</f>
        <v>0</v>
      </c>
      <c r="C49" s="6" t="s">
        <v>2</v>
      </c>
      <c r="D49" s="26"/>
      <c r="E49" s="52"/>
    </row>
    <row r="50" spans="1:5" ht="13.5" customHeight="1" x14ac:dyDescent="0.2">
      <c r="D50" s="8"/>
      <c r="E50" s="26"/>
    </row>
    <row r="51" spans="1:5" ht="13.5" customHeight="1" thickBot="1" x14ac:dyDescent="0.25">
      <c r="C51" s="68" t="s">
        <v>7</v>
      </c>
      <c r="D51" s="68"/>
      <c r="E51" s="68"/>
    </row>
    <row r="52" spans="1:5" ht="15" thickBot="1" x14ac:dyDescent="0.25">
      <c r="A52" s="12"/>
      <c r="B52" s="12"/>
      <c r="C52" s="3" t="s">
        <v>17</v>
      </c>
      <c r="D52" s="26"/>
      <c r="E52" s="26"/>
    </row>
    <row r="53" spans="1:5" ht="15" thickBot="1" x14ac:dyDescent="0.25">
      <c r="A53" s="13"/>
      <c r="B53" s="13"/>
      <c r="C53" s="3" t="s">
        <v>89</v>
      </c>
      <c r="D53" s="26"/>
      <c r="E53" s="26"/>
    </row>
    <row r="54" spans="1:5" ht="15" thickBot="1" x14ac:dyDescent="0.25">
      <c r="A54" s="13"/>
      <c r="B54" s="13"/>
      <c r="C54" s="3" t="s">
        <v>91</v>
      </c>
      <c r="D54" s="26"/>
      <c r="E54" s="26"/>
    </row>
    <row r="55" spans="1:5" ht="15" thickBot="1" x14ac:dyDescent="0.25">
      <c r="A55" s="13"/>
      <c r="B55" s="13"/>
      <c r="C55" s="3" t="s">
        <v>92</v>
      </c>
      <c r="D55" s="26"/>
      <c r="E55" s="26"/>
    </row>
    <row r="56" spans="1:5" ht="15" thickBot="1" x14ac:dyDescent="0.25">
      <c r="A56" s="13"/>
      <c r="B56" s="13"/>
      <c r="C56" s="3" t="s">
        <v>93</v>
      </c>
      <c r="D56" s="26" t="s">
        <v>3</v>
      </c>
      <c r="E56" s="26"/>
    </row>
    <row r="57" spans="1:5" ht="15" thickBot="1" x14ac:dyDescent="0.25">
      <c r="A57" s="13"/>
      <c r="B57" s="13"/>
      <c r="C57" s="3" t="s">
        <v>94</v>
      </c>
      <c r="D57" s="26"/>
      <c r="E57" s="26"/>
    </row>
    <row r="58" spans="1:5" ht="15" thickBot="1" x14ac:dyDescent="0.25">
      <c r="A58" s="13"/>
      <c r="B58" s="13"/>
      <c r="C58" s="3" t="s">
        <v>95</v>
      </c>
      <c r="D58" s="26"/>
      <c r="E58" s="26"/>
    </row>
    <row r="59" spans="1:5" ht="15" thickBot="1" x14ac:dyDescent="0.25">
      <c r="A59" s="13"/>
      <c r="B59" s="13"/>
      <c r="C59" s="3" t="s">
        <v>96</v>
      </c>
      <c r="D59" s="26"/>
      <c r="E59" s="26"/>
    </row>
    <row r="60" spans="1:5" ht="15" thickBot="1" x14ac:dyDescent="0.25">
      <c r="A60" s="13"/>
      <c r="B60" s="13"/>
      <c r="C60" s="3" t="s">
        <v>97</v>
      </c>
      <c r="D60" s="26"/>
      <c r="E60" s="26"/>
    </row>
    <row r="61" spans="1:5" ht="15" thickBot="1" x14ac:dyDescent="0.25">
      <c r="A61" s="13"/>
      <c r="B61" s="13"/>
      <c r="C61" s="3" t="s">
        <v>98</v>
      </c>
      <c r="D61" s="26"/>
      <c r="E61" s="26"/>
    </row>
    <row r="62" spans="1:5" ht="15" thickBot="1" x14ac:dyDescent="0.25">
      <c r="A62" s="13"/>
      <c r="B62" s="13"/>
      <c r="C62" s="3" t="s">
        <v>99</v>
      </c>
      <c r="D62" s="26"/>
      <c r="E62" s="26"/>
    </row>
    <row r="63" spans="1:5" ht="15" thickBot="1" x14ac:dyDescent="0.25">
      <c r="A63" s="13"/>
      <c r="B63" s="13"/>
      <c r="C63" s="3" t="s">
        <v>127</v>
      </c>
      <c r="D63" s="26"/>
      <c r="E63" s="26"/>
    </row>
    <row r="64" spans="1:5" ht="15" thickBot="1" x14ac:dyDescent="0.25">
      <c r="A64" s="13"/>
      <c r="B64" s="13"/>
      <c r="C64" s="3" t="s">
        <v>128</v>
      </c>
      <c r="D64" s="26"/>
      <c r="E64" s="26"/>
    </row>
    <row r="65" spans="1:6" ht="15.75" thickBot="1" x14ac:dyDescent="0.3">
      <c r="B65" s="5">
        <f>+SUMPRODUCT(B52:B64,A52:A64)</f>
        <v>0</v>
      </c>
      <c r="C65" s="6" t="s">
        <v>4</v>
      </c>
      <c r="D65" s="69" t="s">
        <v>25</v>
      </c>
      <c r="E65" s="69"/>
    </row>
    <row r="66" spans="1:6" x14ac:dyDescent="0.2">
      <c r="B66" s="2"/>
      <c r="E66" s="26"/>
    </row>
    <row r="67" spans="1:6" x14ac:dyDescent="0.2">
      <c r="B67" s="2"/>
      <c r="E67" s="26"/>
    </row>
    <row r="68" spans="1:6" ht="15.75" thickBot="1" x14ac:dyDescent="0.25">
      <c r="C68" s="64" t="s">
        <v>44</v>
      </c>
      <c r="D68" s="64"/>
      <c r="E68" s="64"/>
      <c r="F68" s="24"/>
    </row>
    <row r="69" spans="1:6" ht="15" thickBot="1" x14ac:dyDescent="0.25">
      <c r="A69" s="12"/>
      <c r="B69" s="12"/>
      <c r="C69" s="3" t="s">
        <v>100</v>
      </c>
      <c r="D69" s="26"/>
      <c r="E69" s="26"/>
    </row>
    <row r="70" spans="1:6" ht="15" thickBot="1" x14ac:dyDescent="0.25">
      <c r="A70" s="12"/>
      <c r="B70" s="13"/>
      <c r="C70" s="3" t="s">
        <v>101</v>
      </c>
      <c r="D70" s="26"/>
      <c r="E70" s="26"/>
    </row>
    <row r="71" spans="1:6" ht="15" x14ac:dyDescent="0.25">
      <c r="B71" s="7">
        <f>+SUMPRODUCT(B69:B70,A69:A70)</f>
        <v>0</v>
      </c>
      <c r="C71" s="6" t="s">
        <v>45</v>
      </c>
      <c r="D71" s="69" t="s">
        <v>43</v>
      </c>
      <c r="E71" s="69"/>
    </row>
    <row r="72" spans="1:6" x14ac:dyDescent="0.2">
      <c r="B72" s="2"/>
      <c r="E72" s="26"/>
    </row>
    <row r="73" spans="1:6" x14ac:dyDescent="0.2">
      <c r="B73" s="2"/>
      <c r="D73" s="2"/>
      <c r="E73" s="26"/>
    </row>
    <row r="74" spans="1:6" ht="15.75" thickBot="1" x14ac:dyDescent="0.25">
      <c r="C74" s="64" t="s">
        <v>50</v>
      </c>
      <c r="D74" s="64"/>
      <c r="E74" s="64"/>
      <c r="F74" s="24"/>
    </row>
    <row r="75" spans="1:6" ht="15" thickBot="1" x14ac:dyDescent="0.25">
      <c r="A75" s="12"/>
      <c r="B75" s="12"/>
      <c r="C75" s="20" t="s">
        <v>105</v>
      </c>
      <c r="D75" s="26"/>
      <c r="E75" s="26"/>
    </row>
    <row r="76" spans="1:6" ht="15" thickBot="1" x14ac:dyDescent="0.25">
      <c r="A76" s="12"/>
      <c r="B76" s="13"/>
      <c r="C76" s="32" t="s">
        <v>106</v>
      </c>
      <c r="D76" s="26"/>
      <c r="E76" s="26"/>
    </row>
    <row r="77" spans="1:6" ht="15" thickBot="1" x14ac:dyDescent="0.25">
      <c r="A77" s="12"/>
      <c r="B77" s="13"/>
      <c r="C77" s="41" t="s">
        <v>107</v>
      </c>
      <c r="D77" s="26"/>
      <c r="E77" s="26"/>
    </row>
    <row r="78" spans="1:6" ht="15" thickBot="1" x14ac:dyDescent="0.25">
      <c r="A78" s="12"/>
      <c r="B78" s="13"/>
      <c r="C78" s="32" t="s">
        <v>108</v>
      </c>
      <c r="D78" s="26"/>
      <c r="E78" s="26"/>
    </row>
    <row r="79" spans="1:6" ht="15" thickBot="1" x14ac:dyDescent="0.25">
      <c r="A79" s="12"/>
      <c r="B79" s="13"/>
      <c r="C79" s="41" t="s">
        <v>109</v>
      </c>
      <c r="D79" s="26"/>
      <c r="E79" s="26"/>
    </row>
    <row r="80" spans="1:6" ht="15" thickBot="1" x14ac:dyDescent="0.25">
      <c r="A80" s="12"/>
      <c r="B80" s="13"/>
      <c r="C80" s="41" t="s">
        <v>110</v>
      </c>
      <c r="D80" s="26"/>
      <c r="E80" s="26"/>
    </row>
    <row r="81" spans="1:6" ht="33" customHeight="1" x14ac:dyDescent="0.25">
      <c r="B81" s="7">
        <f>+SUMPRODUCT(B75:B80,A75:A80)</f>
        <v>0</v>
      </c>
      <c r="C81" s="6" t="s">
        <v>46</v>
      </c>
      <c r="D81" s="65" t="s">
        <v>47</v>
      </c>
      <c r="E81" s="65"/>
    </row>
    <row r="82" spans="1:6" x14ac:dyDescent="0.2">
      <c r="E82" s="26"/>
    </row>
    <row r="83" spans="1:6" ht="15.75" thickBot="1" x14ac:dyDescent="0.25">
      <c r="C83" s="64" t="s">
        <v>48</v>
      </c>
      <c r="D83" s="64"/>
      <c r="E83" s="64"/>
      <c r="F83" s="24"/>
    </row>
    <row r="84" spans="1:6" ht="15" thickBot="1" x14ac:dyDescent="0.25">
      <c r="A84" s="12"/>
      <c r="B84" s="12"/>
      <c r="C84" s="20" t="s">
        <v>111</v>
      </c>
      <c r="D84" s="26"/>
      <c r="E84" s="26"/>
    </row>
    <row r="85" spans="1:6" ht="15" thickBot="1" x14ac:dyDescent="0.25">
      <c r="A85" s="12"/>
      <c r="B85" s="13"/>
      <c r="C85" s="31" t="s">
        <v>112</v>
      </c>
      <c r="D85" s="26"/>
      <c r="E85" s="26"/>
    </row>
    <row r="86" spans="1:6" ht="15" thickBot="1" x14ac:dyDescent="0.25">
      <c r="A86" s="12"/>
      <c r="B86" s="13"/>
      <c r="C86" s="32" t="s">
        <v>132</v>
      </c>
      <c r="D86" s="26"/>
      <c r="E86" s="26"/>
    </row>
    <row r="87" spans="1:6" ht="15" thickBot="1" x14ac:dyDescent="0.25">
      <c r="A87" s="12"/>
      <c r="B87" s="13"/>
      <c r="C87" s="32" t="s">
        <v>113</v>
      </c>
      <c r="D87" s="26"/>
      <c r="E87" s="26"/>
    </row>
    <row r="88" spans="1:6" ht="15" thickBot="1" x14ac:dyDescent="0.25">
      <c r="A88" s="12"/>
      <c r="B88" s="13"/>
      <c r="C88" s="32" t="s">
        <v>114</v>
      </c>
      <c r="D88" s="26"/>
      <c r="E88" s="26"/>
    </row>
    <row r="89" spans="1:6" ht="15" thickBot="1" x14ac:dyDescent="0.25">
      <c r="A89" s="12"/>
      <c r="B89" s="13"/>
      <c r="C89" s="32" t="s">
        <v>115</v>
      </c>
      <c r="D89" s="26"/>
      <c r="E89" s="26"/>
    </row>
    <row r="90" spans="1:6" ht="15" thickBot="1" x14ac:dyDescent="0.25">
      <c r="A90" s="12"/>
      <c r="B90" s="13"/>
      <c r="C90" s="32" t="s">
        <v>116</v>
      </c>
      <c r="D90" s="26"/>
      <c r="E90" s="26"/>
    </row>
    <row r="91" spans="1:6" ht="15" thickBot="1" x14ac:dyDescent="0.25">
      <c r="A91" s="12"/>
      <c r="B91" s="13"/>
      <c r="C91" s="32" t="s">
        <v>117</v>
      </c>
      <c r="D91" s="26"/>
      <c r="E91" s="26"/>
    </row>
    <row r="92" spans="1:6" ht="33.75" customHeight="1" x14ac:dyDescent="0.25">
      <c r="B92" s="7">
        <f>+SUMPRODUCT(B84:B91,A84:A91)</f>
        <v>0</v>
      </c>
      <c r="C92" s="6" t="s">
        <v>49</v>
      </c>
      <c r="D92" s="65" t="s">
        <v>47</v>
      </c>
      <c r="E92" s="65"/>
    </row>
    <row r="93" spans="1:6" x14ac:dyDescent="0.2">
      <c r="E93" s="26"/>
    </row>
    <row r="94" spans="1:6" ht="15.75" thickBot="1" x14ac:dyDescent="0.25">
      <c r="C94" s="64" t="s">
        <v>72</v>
      </c>
      <c r="D94" s="64"/>
      <c r="E94" s="64"/>
      <c r="F94" s="24"/>
    </row>
    <row r="95" spans="1:6" ht="15" thickBot="1" x14ac:dyDescent="0.25">
      <c r="A95" s="12"/>
      <c r="B95" s="12"/>
      <c r="C95" s="32" t="s">
        <v>118</v>
      </c>
      <c r="D95" s="26"/>
      <c r="E95" s="26"/>
    </row>
    <row r="96" spans="1:6" ht="15" thickBot="1" x14ac:dyDescent="0.25">
      <c r="A96" s="12"/>
      <c r="B96" s="13"/>
      <c r="C96" s="31" t="s">
        <v>119</v>
      </c>
      <c r="D96" s="26"/>
      <c r="E96" s="26"/>
    </row>
    <row r="97" spans="1:6" ht="15" thickBot="1" x14ac:dyDescent="0.25">
      <c r="A97" s="12"/>
      <c r="B97" s="13"/>
      <c r="C97" s="31" t="s">
        <v>133</v>
      </c>
      <c r="D97" s="26"/>
      <c r="E97" s="26"/>
    </row>
    <row r="98" spans="1:6" ht="15" thickBot="1" x14ac:dyDescent="0.25">
      <c r="A98" s="12"/>
      <c r="B98" s="13"/>
      <c r="C98" s="31" t="s">
        <v>120</v>
      </c>
      <c r="D98" s="26"/>
      <c r="E98" s="26"/>
    </row>
    <row r="99" spans="1:6" ht="29.25" thickBot="1" x14ac:dyDescent="0.25">
      <c r="A99" s="11"/>
      <c r="B99" s="11"/>
      <c r="C99" s="57" t="s">
        <v>73</v>
      </c>
      <c r="D99" s="26"/>
      <c r="E99" s="26"/>
    </row>
    <row r="100" spans="1:6" ht="33" customHeight="1" x14ac:dyDescent="0.25">
      <c r="B100" s="7">
        <f>+SUMPRODUCT(B95:B99,A95:A99)</f>
        <v>0</v>
      </c>
      <c r="C100" s="6" t="s">
        <v>52</v>
      </c>
      <c r="D100" s="65" t="s">
        <v>47</v>
      </c>
      <c r="E100" s="65"/>
    </row>
    <row r="101" spans="1:6" x14ac:dyDescent="0.2">
      <c r="E101" s="26"/>
    </row>
    <row r="102" spans="1:6" ht="15.75" thickBot="1" x14ac:dyDescent="0.25">
      <c r="C102" s="64" t="s">
        <v>75</v>
      </c>
      <c r="D102" s="64"/>
      <c r="E102" s="64"/>
      <c r="F102" s="24"/>
    </row>
    <row r="103" spans="1:6" ht="15" thickBot="1" x14ac:dyDescent="0.25">
      <c r="A103" s="12"/>
      <c r="B103" s="12"/>
      <c r="C103" s="20" t="s">
        <v>121</v>
      </c>
      <c r="D103" s="26"/>
      <c r="E103" s="26"/>
    </row>
    <row r="104" spans="1:6" ht="15" thickBot="1" x14ac:dyDescent="0.25">
      <c r="A104" s="12"/>
      <c r="B104" s="13"/>
      <c r="C104" s="62" t="s">
        <v>122</v>
      </c>
      <c r="D104" s="26"/>
      <c r="E104" s="26"/>
    </row>
    <row r="105" spans="1:6" ht="15" thickBot="1" x14ac:dyDescent="0.25">
      <c r="A105" s="12"/>
      <c r="B105" s="13"/>
      <c r="C105" s="62" t="s">
        <v>134</v>
      </c>
      <c r="D105" s="26"/>
      <c r="E105" s="26"/>
    </row>
    <row r="106" spans="1:6" ht="15" thickBot="1" x14ac:dyDescent="0.25">
      <c r="A106" s="12"/>
      <c r="B106" s="13"/>
      <c r="C106" s="62" t="s">
        <v>135</v>
      </c>
      <c r="D106" s="26"/>
      <c r="E106" s="26"/>
    </row>
    <row r="107" spans="1:6" ht="15" thickBot="1" x14ac:dyDescent="0.25">
      <c r="A107" s="12"/>
      <c r="B107" s="13"/>
      <c r="C107" s="62" t="s">
        <v>106</v>
      </c>
      <c r="D107" s="26"/>
      <c r="E107" s="26"/>
    </row>
    <row r="108" spans="1:6" ht="15" thickBot="1" x14ac:dyDescent="0.25">
      <c r="A108" s="12"/>
      <c r="B108" s="13"/>
      <c r="C108" s="62" t="s">
        <v>123</v>
      </c>
      <c r="D108" s="26"/>
      <c r="E108" s="26"/>
    </row>
    <row r="109" spans="1:6" ht="15" thickBot="1" x14ac:dyDescent="0.25">
      <c r="A109" s="12"/>
      <c r="B109" s="13"/>
      <c r="C109" s="62" t="s">
        <v>124</v>
      </c>
      <c r="D109" s="26"/>
      <c r="E109" s="26"/>
    </row>
    <row r="110" spans="1:6" ht="15" thickBot="1" x14ac:dyDescent="0.25">
      <c r="A110" s="12"/>
      <c r="B110" s="13"/>
      <c r="C110" s="62" t="s">
        <v>125</v>
      </c>
      <c r="D110" s="26"/>
      <c r="E110" s="26"/>
    </row>
    <row r="111" spans="1:6" ht="15" thickBot="1" x14ac:dyDescent="0.25">
      <c r="A111" s="12"/>
      <c r="B111" s="13"/>
      <c r="C111" s="62" t="s">
        <v>126</v>
      </c>
      <c r="D111" s="26"/>
      <c r="E111" s="26"/>
    </row>
    <row r="112" spans="1:6" ht="31.5" customHeight="1" x14ac:dyDescent="0.25">
      <c r="B112" s="7">
        <f>+SUMPRODUCT(B103:B111,A103:A111)</f>
        <v>0</v>
      </c>
      <c r="C112" s="6" t="s">
        <v>53</v>
      </c>
      <c r="D112" s="65" t="s">
        <v>47</v>
      </c>
      <c r="E112" s="65"/>
    </row>
    <row r="113" spans="1:6" x14ac:dyDescent="0.2">
      <c r="B113" s="2"/>
      <c r="E113" s="26"/>
    </row>
    <row r="114" spans="1:6" x14ac:dyDescent="0.2">
      <c r="B114" s="2"/>
      <c r="E114" s="2"/>
    </row>
    <row r="115" spans="1:6" ht="18" x14ac:dyDescent="0.2">
      <c r="B115" s="2"/>
      <c r="C115" s="64" t="s">
        <v>11</v>
      </c>
      <c r="D115" s="64"/>
      <c r="E115" s="64"/>
      <c r="F115" s="50"/>
    </row>
    <row r="116" spans="1:6" ht="15.75" thickBot="1" x14ac:dyDescent="0.25">
      <c r="B116" s="24" t="s">
        <v>58</v>
      </c>
      <c r="C116" s="24" t="s">
        <v>26</v>
      </c>
      <c r="E116" s="2"/>
    </row>
    <row r="117" spans="1:6" ht="15" thickBot="1" x14ac:dyDescent="0.25">
      <c r="A117" s="12"/>
      <c r="B117" s="12"/>
      <c r="C117" s="42"/>
      <c r="D117" s="9" t="s">
        <v>102</v>
      </c>
      <c r="E117" s="2"/>
    </row>
    <row r="118" spans="1:6" ht="15" thickBot="1" x14ac:dyDescent="0.25">
      <c r="A118" s="12"/>
      <c r="B118" s="12"/>
      <c r="C118" s="42"/>
      <c r="D118" s="9" t="s">
        <v>103</v>
      </c>
      <c r="E118" s="2"/>
    </row>
    <row r="119" spans="1:6" ht="15" thickBot="1" x14ac:dyDescent="0.25">
      <c r="A119" s="12"/>
      <c r="B119" s="12"/>
      <c r="C119" s="42"/>
      <c r="D119" s="9" t="s">
        <v>104</v>
      </c>
      <c r="E119" s="2"/>
    </row>
    <row r="120" spans="1:6" ht="15" thickBot="1" x14ac:dyDescent="0.25">
      <c r="A120" s="12"/>
      <c r="B120" s="12"/>
      <c r="C120" s="42"/>
      <c r="D120" s="9" t="s">
        <v>24</v>
      </c>
      <c r="E120" s="2"/>
    </row>
    <row r="121" spans="1:6" ht="15" thickBot="1" x14ac:dyDescent="0.25">
      <c r="A121" s="12"/>
      <c r="B121" s="12"/>
      <c r="C121" s="42"/>
      <c r="D121" s="9" t="s">
        <v>24</v>
      </c>
      <c r="E121" s="2"/>
    </row>
    <row r="122" spans="1:6" ht="15" thickBot="1" x14ac:dyDescent="0.25">
      <c r="A122" s="12"/>
      <c r="B122" s="12"/>
      <c r="C122" s="42"/>
      <c r="D122" s="9" t="s">
        <v>24</v>
      </c>
      <c r="E122" s="2"/>
    </row>
    <row r="123" spans="1:6" ht="15" thickBot="1" x14ac:dyDescent="0.25">
      <c r="A123" s="12"/>
      <c r="B123" s="12"/>
      <c r="C123" s="42"/>
      <c r="D123" s="9" t="s">
        <v>24</v>
      </c>
      <c r="E123" s="2"/>
    </row>
    <row r="124" spans="1:6" ht="15" thickBot="1" x14ac:dyDescent="0.25">
      <c r="A124" s="12"/>
      <c r="B124" s="12"/>
      <c r="C124" s="42"/>
      <c r="D124" s="9" t="s">
        <v>24</v>
      </c>
      <c r="E124" s="2"/>
    </row>
    <row r="125" spans="1:6" ht="15" thickBot="1" x14ac:dyDescent="0.25">
      <c r="A125" s="12"/>
      <c r="B125" s="12"/>
      <c r="C125" s="42"/>
      <c r="D125" s="9" t="s">
        <v>24</v>
      </c>
      <c r="E125" s="2"/>
    </row>
    <row r="126" spans="1:6" ht="15" x14ac:dyDescent="0.25">
      <c r="B126" s="7">
        <f>+SUM(B117:B125)</f>
        <v>0</v>
      </c>
      <c r="C126" s="6" t="s">
        <v>8</v>
      </c>
      <c r="D126" s="27"/>
      <c r="E126" s="2"/>
    </row>
    <row r="127" spans="1:6" ht="31.5" customHeight="1" x14ac:dyDescent="0.25">
      <c r="D127" s="65" t="s">
        <v>78</v>
      </c>
      <c r="E127" s="65"/>
    </row>
    <row r="129" spans="1:5" x14ac:dyDescent="0.2">
      <c r="E129" s="2"/>
    </row>
    <row r="130" spans="1:5" ht="14.25" customHeight="1" x14ac:dyDescent="0.2">
      <c r="C130" s="64" t="s">
        <v>27</v>
      </c>
      <c r="D130" s="64"/>
      <c r="E130" s="64"/>
    </row>
    <row r="131" spans="1:5" ht="15.75" thickBot="1" x14ac:dyDescent="0.25">
      <c r="B131" s="24" t="s">
        <v>58</v>
      </c>
      <c r="C131" s="24" t="s">
        <v>26</v>
      </c>
      <c r="E131" s="2"/>
    </row>
    <row r="132" spans="1:5" ht="15" thickBot="1" x14ac:dyDescent="0.25">
      <c r="A132" s="12"/>
      <c r="B132" s="12"/>
      <c r="C132" s="20"/>
      <c r="D132" s="26"/>
      <c r="E132" s="2"/>
    </row>
    <row r="133" spans="1:5" ht="15" thickBot="1" x14ac:dyDescent="0.25">
      <c r="A133" s="12"/>
      <c r="B133" s="13"/>
      <c r="C133" s="20"/>
      <c r="D133" s="26"/>
      <c r="E133" s="2"/>
    </row>
    <row r="134" spans="1:5" ht="15" thickBot="1" x14ac:dyDescent="0.25">
      <c r="A134" s="12"/>
      <c r="B134" s="13"/>
      <c r="C134" s="20"/>
      <c r="D134" s="26"/>
      <c r="E134" s="2"/>
    </row>
    <row r="135" spans="1:5" ht="15" thickBot="1" x14ac:dyDescent="0.25">
      <c r="A135" s="12"/>
      <c r="B135" s="13"/>
      <c r="C135" s="20"/>
      <c r="D135" s="26"/>
      <c r="E135" s="2"/>
    </row>
    <row r="136" spans="1:5" ht="15" thickBot="1" x14ac:dyDescent="0.25">
      <c r="A136" s="12"/>
      <c r="B136" s="13"/>
      <c r="C136" s="20"/>
      <c r="D136" s="26"/>
      <c r="E136" s="2"/>
    </row>
    <row r="137" spans="1:5" ht="15.75" thickBot="1" x14ac:dyDescent="0.25">
      <c r="A137" s="12"/>
      <c r="B137" s="13"/>
      <c r="C137" s="20"/>
      <c r="D137" s="8"/>
      <c r="E137" s="2"/>
    </row>
    <row r="138" spans="1:5" ht="15.75" thickBot="1" x14ac:dyDescent="0.25">
      <c r="A138" s="12"/>
      <c r="B138" s="13"/>
      <c r="C138" s="20"/>
      <c r="D138" s="8"/>
      <c r="E138" s="2"/>
    </row>
    <row r="139" spans="1:5" ht="15.75" thickBot="1" x14ac:dyDescent="0.25">
      <c r="A139" s="12"/>
      <c r="B139" s="13"/>
      <c r="C139" s="20"/>
      <c r="D139" s="8"/>
      <c r="E139" s="2"/>
    </row>
    <row r="140" spans="1:5" ht="15" thickBot="1" x14ac:dyDescent="0.25">
      <c r="A140" s="12"/>
      <c r="B140" s="13"/>
      <c r="C140" s="20"/>
      <c r="D140" s="26"/>
      <c r="E140" s="2"/>
    </row>
    <row r="141" spans="1:5" ht="15" thickBot="1" x14ac:dyDescent="0.25">
      <c r="A141" s="12"/>
      <c r="B141" s="13"/>
      <c r="C141" s="20"/>
      <c r="D141" s="26"/>
      <c r="E141" s="2"/>
    </row>
    <row r="142" spans="1:5" ht="15" thickBot="1" x14ac:dyDescent="0.25">
      <c r="A142" s="12"/>
      <c r="B142" s="13"/>
      <c r="C142" s="20"/>
      <c r="D142" s="26"/>
      <c r="E142" s="2"/>
    </row>
    <row r="143" spans="1:5" ht="15" thickBot="1" x14ac:dyDescent="0.25">
      <c r="A143" s="12"/>
      <c r="B143" s="13"/>
      <c r="C143" s="20"/>
      <c r="D143" s="26"/>
      <c r="E143" s="2"/>
    </row>
    <row r="144" spans="1:5" ht="15" thickBot="1" x14ac:dyDescent="0.25">
      <c r="A144" s="12"/>
      <c r="B144" s="13"/>
      <c r="C144" s="20"/>
      <c r="D144" s="26"/>
      <c r="E144" s="2"/>
    </row>
    <row r="145" spans="1:5" ht="15" thickBot="1" x14ac:dyDescent="0.25">
      <c r="A145" s="12"/>
      <c r="B145" s="13"/>
      <c r="C145" s="20"/>
      <c r="D145" s="26"/>
      <c r="E145" s="2"/>
    </row>
    <row r="146" spans="1:5" ht="15" thickBot="1" x14ac:dyDescent="0.25">
      <c r="A146" s="12"/>
      <c r="B146" s="13"/>
      <c r="C146" s="20"/>
      <c r="D146" s="26"/>
      <c r="E146" s="2"/>
    </row>
    <row r="147" spans="1:5" ht="15" thickBot="1" x14ac:dyDescent="0.25">
      <c r="A147" s="12"/>
      <c r="B147" s="13"/>
      <c r="C147" s="20"/>
      <c r="D147" s="26"/>
      <c r="E147" s="2"/>
    </row>
    <row r="148" spans="1:5" ht="15" x14ac:dyDescent="0.25">
      <c r="B148" s="7">
        <f>+SUM(B132:B147)</f>
        <v>0</v>
      </c>
      <c r="C148" s="6" t="s">
        <v>12</v>
      </c>
      <c r="D148" s="27"/>
      <c r="E148" s="2"/>
    </row>
    <row r="149" spans="1:5" x14ac:dyDescent="0.2">
      <c r="E149" s="2"/>
    </row>
    <row r="150" spans="1:5" hidden="1" x14ac:dyDescent="0.2">
      <c r="A150" s="2">
        <f>+B155-5.5</f>
        <v>-5.5</v>
      </c>
    </row>
    <row r="151" spans="1:5" x14ac:dyDescent="0.2">
      <c r="E151" s="2"/>
    </row>
    <row r="152" spans="1:5" x14ac:dyDescent="0.2">
      <c r="A152" s="14"/>
      <c r="B152" s="15"/>
      <c r="C152" s="14"/>
      <c r="D152" s="15"/>
      <c r="E152" s="54"/>
    </row>
    <row r="153" spans="1:5" ht="15" x14ac:dyDescent="0.25">
      <c r="A153" s="16" t="s">
        <v>13</v>
      </c>
      <c r="B153" s="15"/>
      <c r="C153" s="14"/>
      <c r="D153" s="15"/>
      <c r="E153" s="54"/>
    </row>
    <row r="154" spans="1:5" ht="15" x14ac:dyDescent="0.25">
      <c r="A154" s="16">
        <f>+B154</f>
        <v>0</v>
      </c>
      <c r="B154" s="17">
        <f>+B49</f>
        <v>0</v>
      </c>
      <c r="C154" s="18" t="s">
        <v>2</v>
      </c>
      <c r="D154" s="28"/>
      <c r="E154" s="55"/>
    </row>
    <row r="155" spans="1:5" ht="15" x14ac:dyDescent="0.25">
      <c r="A155" s="16">
        <f>+MIN(5.5,B155)</f>
        <v>0</v>
      </c>
      <c r="B155" s="19">
        <f>+B65</f>
        <v>0</v>
      </c>
      <c r="C155" s="14" t="s">
        <v>4</v>
      </c>
      <c r="D155" s="59" t="s">
        <v>5</v>
      </c>
      <c r="E155" s="54"/>
    </row>
    <row r="156" spans="1:5" ht="15" x14ac:dyDescent="0.25">
      <c r="A156" s="16">
        <f t="shared" ref="A156:A160" si="0">+B156</f>
        <v>0</v>
      </c>
      <c r="B156" s="19">
        <f>+B71</f>
        <v>0</v>
      </c>
      <c r="C156" s="14" t="s">
        <v>51</v>
      </c>
      <c r="D156" s="59"/>
      <c r="E156" s="54"/>
    </row>
    <row r="157" spans="1:5" ht="15" x14ac:dyDescent="0.25">
      <c r="A157" s="16">
        <f t="shared" si="0"/>
        <v>0</v>
      </c>
      <c r="B157" s="19">
        <f>+B81</f>
        <v>0</v>
      </c>
      <c r="C157" s="14" t="s">
        <v>50</v>
      </c>
      <c r="D157" s="59"/>
      <c r="E157" s="54"/>
    </row>
    <row r="158" spans="1:5" ht="15" x14ac:dyDescent="0.25">
      <c r="A158" s="16">
        <f t="shared" si="0"/>
        <v>0</v>
      </c>
      <c r="B158" s="19">
        <f>+B92</f>
        <v>0</v>
      </c>
      <c r="C158" s="14" t="s">
        <v>48</v>
      </c>
      <c r="D158" s="59"/>
      <c r="E158" s="54"/>
    </row>
    <row r="159" spans="1:5" ht="15" x14ac:dyDescent="0.25">
      <c r="A159" s="16">
        <f t="shared" si="0"/>
        <v>0</v>
      </c>
      <c r="B159" s="19">
        <f>+B100</f>
        <v>0</v>
      </c>
      <c r="C159" s="14" t="s">
        <v>72</v>
      </c>
      <c r="D159" s="59"/>
      <c r="E159" s="54"/>
    </row>
    <row r="160" spans="1:5" ht="15" x14ac:dyDescent="0.25">
      <c r="A160" s="16">
        <f t="shared" si="0"/>
        <v>0</v>
      </c>
      <c r="B160" s="19">
        <f>+B112</f>
        <v>0</v>
      </c>
      <c r="C160" s="14" t="s">
        <v>75</v>
      </c>
      <c r="D160" s="59"/>
      <c r="E160" s="54"/>
    </row>
    <row r="161" spans="1:7" ht="15" x14ac:dyDescent="0.25">
      <c r="A161" s="16">
        <f>MIN(10,(B161+IF(A150&gt;0,A150,0)))</f>
        <v>0</v>
      </c>
      <c r="B161" s="19">
        <f>+B126</f>
        <v>0</v>
      </c>
      <c r="C161" s="14" t="s">
        <v>9</v>
      </c>
      <c r="D161" s="59" t="s">
        <v>10</v>
      </c>
      <c r="E161" s="54"/>
    </row>
    <row r="162" spans="1:7" ht="15" x14ac:dyDescent="0.25">
      <c r="A162" s="16">
        <f>+MIN(10.5,B162)</f>
        <v>0</v>
      </c>
      <c r="B162" s="19">
        <f>+B148</f>
        <v>0</v>
      </c>
      <c r="C162" s="14" t="s">
        <v>12</v>
      </c>
      <c r="D162" s="59"/>
      <c r="E162" s="54"/>
    </row>
    <row r="163" spans="1:7" s="45" customFormat="1" ht="18" x14ac:dyDescent="0.25">
      <c r="A163" s="43">
        <f>+SUM(A154:A162)</f>
        <v>0</v>
      </c>
      <c r="B163" s="43"/>
      <c r="C163" s="44" t="s">
        <v>77</v>
      </c>
      <c r="D163" s="58" t="s">
        <v>14</v>
      </c>
      <c r="E163" s="56"/>
    </row>
    <row r="164" spans="1:7" s="46" customFormat="1" ht="18" x14ac:dyDescent="0.25">
      <c r="B164" s="47">
        <f>+B162+B161+B160+B159+B158+B157+B156+B155+B154</f>
        <v>0</v>
      </c>
      <c r="C164" s="48" t="s">
        <v>76</v>
      </c>
      <c r="D164" s="49"/>
      <c r="E164" s="2"/>
    </row>
    <row r="165" spans="1:7" x14ac:dyDescent="0.2">
      <c r="B165" s="2"/>
      <c r="E165" s="2"/>
    </row>
    <row r="166" spans="1:7" ht="20.25" x14ac:dyDescent="0.3">
      <c r="B166" s="2"/>
      <c r="C166" s="34" t="s">
        <v>55</v>
      </c>
      <c r="D166" s="2"/>
      <c r="E166" s="2"/>
    </row>
    <row r="167" spans="1:7" ht="15" x14ac:dyDescent="0.25">
      <c r="B167" s="2"/>
      <c r="C167" s="33" t="str">
        <f>IF(A156=0,"חסר קורס במדעי ההתנהגות",0)</f>
        <v>חסר קורס במדעי ההתנהגות</v>
      </c>
      <c r="D167" s="35"/>
      <c r="E167" s="2"/>
      <c r="F167" s="36"/>
      <c r="G167" s="36"/>
    </row>
    <row r="168" spans="1:7" ht="15" x14ac:dyDescent="0.25">
      <c r="B168" s="2"/>
      <c r="C168" s="33">
        <f>IF(F168&lt;3,0,"השלמת את רשימת שרשרת תורת המשחקים")</f>
        <v>0</v>
      </c>
      <c r="D168" s="9">
        <f>+A75</f>
        <v>0</v>
      </c>
      <c r="E168" s="2">
        <f>+SUM(A76:A80)</f>
        <v>0</v>
      </c>
      <c r="F168" s="2">
        <f>+E168+D168</f>
        <v>0</v>
      </c>
      <c r="G168" s="2">
        <f>IF(F168&lt;3,0,1)</f>
        <v>0</v>
      </c>
    </row>
    <row r="169" spans="1:7" ht="15" x14ac:dyDescent="0.25">
      <c r="B169" s="2"/>
      <c r="C169" s="33">
        <f>IF(D169*E169*F169=0,0," השלמת את רשימת שרשרת חקר ביצועים")</f>
        <v>0</v>
      </c>
      <c r="D169" s="9">
        <f>+A84</f>
        <v>0</v>
      </c>
      <c r="E169" s="2">
        <f>+A85</f>
        <v>0</v>
      </c>
      <c r="F169" s="2">
        <f>+SUM(A86:A91)</f>
        <v>0</v>
      </c>
      <c r="G169" s="2">
        <f t="shared" ref="G169" si="1">+F169*E169*D169</f>
        <v>0</v>
      </c>
    </row>
    <row r="170" spans="1:7" ht="15" x14ac:dyDescent="0.25">
      <c r="B170" s="2"/>
      <c r="C170" s="33">
        <f>IF(D170*E170*F170=0,0,  "השלמת את רשימת שרשרת למידה חישובית")</f>
        <v>0</v>
      </c>
      <c r="D170" s="9">
        <f>+A95</f>
        <v>0</v>
      </c>
      <c r="E170" s="2">
        <f>IF(+A96+A98&gt;0,1,0)</f>
        <v>0</v>
      </c>
      <c r="F170" s="2">
        <f>A99</f>
        <v>0</v>
      </c>
      <c r="G170" s="2">
        <f>+F170*E170*D170</f>
        <v>0</v>
      </c>
    </row>
    <row r="171" spans="1:7" ht="15" x14ac:dyDescent="0.25">
      <c r="B171" s="2"/>
      <c r="C171" s="33">
        <f>IF(F171&lt;3,0," השלמת את רשימת שרשרת מסחר אלקטרוני")</f>
        <v>0</v>
      </c>
      <c r="D171" s="9">
        <f>+A103</f>
        <v>0</v>
      </c>
      <c r="E171" s="2">
        <f>+SUM(A104:A111)</f>
        <v>0</v>
      </c>
      <c r="F171" s="2">
        <f>+E171+D171</f>
        <v>0</v>
      </c>
      <c r="G171" s="2">
        <f>IF(F171&lt;3,0,1)</f>
        <v>0</v>
      </c>
    </row>
    <row r="172" spans="1:7" ht="15" x14ac:dyDescent="0.25">
      <c r="B172" s="2"/>
      <c r="C172" s="33" t="str">
        <f>IF(G172=0,"לא סיימת אף שרשרת מיקוד",0)</f>
        <v>לא סיימת אף שרשרת מיקוד</v>
      </c>
      <c r="E172" s="2"/>
      <c r="G172" s="2">
        <f>+G171+G170+G169+G168</f>
        <v>0</v>
      </c>
    </row>
    <row r="173" spans="1:7" ht="15" x14ac:dyDescent="0.25">
      <c r="B173" s="2"/>
      <c r="C173" s="33"/>
      <c r="E173" s="2"/>
    </row>
    <row r="174" spans="1:7" ht="15" x14ac:dyDescent="0.25">
      <c r="B174" s="2"/>
      <c r="C174" s="33" t="str">
        <f>IF(SUM(A15:A48)&lt;33,"לא סיימת את כל קורסי החובה",0)</f>
        <v>לא סיימת את כל קורסי החובה</v>
      </c>
      <c r="E174" s="2"/>
    </row>
    <row r="175" spans="1:7" ht="15" x14ac:dyDescent="0.25">
      <c r="B175" s="2"/>
      <c r="C175" s="33" t="str">
        <f>IF(A155&lt;5.5,"לא סיימת חובות מדעיות",0)</f>
        <v>לא סיימת חובות מדעיות</v>
      </c>
      <c r="E175" s="2"/>
    </row>
    <row r="176" spans="1:7" ht="15" x14ac:dyDescent="0.25">
      <c r="B176" s="2"/>
      <c r="C176" s="33" t="str">
        <f>IF(A163&lt;155,"לא סיימת את מלוא הנקודות לתואר",0)</f>
        <v>לא סיימת את מלוא הנקודות לתואר</v>
      </c>
      <c r="E176" s="2"/>
      <c r="F176" s="36"/>
    </row>
    <row r="177" spans="2:6" ht="15" x14ac:dyDescent="0.25">
      <c r="B177" s="2"/>
      <c r="C177" s="33"/>
      <c r="D177" s="35"/>
      <c r="E177" s="2"/>
      <c r="F177" s="36"/>
    </row>
    <row r="178" spans="2:6" x14ac:dyDescent="0.2">
      <c r="B178" s="2"/>
      <c r="D178" s="10" t="s">
        <v>16</v>
      </c>
      <c r="E178" s="2"/>
    </row>
    <row r="179" spans="2:6" x14ac:dyDescent="0.2">
      <c r="B179" s="2"/>
      <c r="C179" s="21"/>
      <c r="D179" s="29"/>
      <c r="E179" s="2"/>
    </row>
    <row r="180" spans="2:6" ht="21.95" customHeight="1" x14ac:dyDescent="0.2">
      <c r="B180" s="2"/>
      <c r="C180" s="21"/>
      <c r="D180" s="29"/>
      <c r="E180" s="2"/>
    </row>
    <row r="181" spans="2:6" ht="21.95" customHeight="1" x14ac:dyDescent="0.2">
      <c r="B181" s="2"/>
      <c r="C181" s="21"/>
      <c r="D181" s="29"/>
      <c r="E181" s="2"/>
    </row>
    <row r="182" spans="2:6" ht="21.95" customHeight="1" x14ac:dyDescent="0.2">
      <c r="B182" s="2"/>
      <c r="C182" s="21"/>
      <c r="D182" s="29"/>
      <c r="E182" s="2"/>
    </row>
    <row r="183" spans="2:6" ht="21.95" customHeight="1" x14ac:dyDescent="0.2">
      <c r="B183" s="2"/>
      <c r="C183" s="21"/>
      <c r="D183" s="29"/>
      <c r="E183" s="2"/>
    </row>
    <row r="184" spans="2:6" ht="21.95" customHeight="1" x14ac:dyDescent="0.2">
      <c r="B184" s="2"/>
      <c r="C184" s="21"/>
      <c r="D184" s="29"/>
      <c r="E184" s="2"/>
    </row>
    <row r="185" spans="2:6" ht="21.95" customHeight="1" x14ac:dyDescent="0.2">
      <c r="B185" s="2"/>
      <c r="C185" s="21"/>
      <c r="D185" s="29"/>
      <c r="E185" s="2"/>
    </row>
    <row r="186" spans="2:6" ht="21.95" customHeight="1" x14ac:dyDescent="0.2">
      <c r="B186" s="2"/>
      <c r="C186" s="21"/>
      <c r="D186" s="29"/>
      <c r="E186" s="2"/>
    </row>
    <row r="187" spans="2:6" ht="21.95" customHeight="1" x14ac:dyDescent="0.2">
      <c r="B187" s="2"/>
      <c r="C187" s="21"/>
      <c r="D187" s="29"/>
      <c r="E187" s="2"/>
    </row>
    <row r="188" spans="2:6" ht="21.95" customHeight="1" x14ac:dyDescent="0.2">
      <c r="B188" s="2"/>
      <c r="C188" s="21"/>
      <c r="D188" s="29"/>
      <c r="E188" s="2"/>
    </row>
    <row r="189" spans="2:6" x14ac:dyDescent="0.2">
      <c r="B189" s="2"/>
      <c r="E189" s="2"/>
    </row>
    <row r="190" spans="2:6" x14ac:dyDescent="0.2">
      <c r="B190" s="2"/>
      <c r="E190" s="2"/>
    </row>
    <row r="191" spans="2:6" x14ac:dyDescent="0.2">
      <c r="B191" s="2"/>
      <c r="E191" s="2"/>
    </row>
    <row r="192" spans="2:6" x14ac:dyDescent="0.2">
      <c r="B192" s="2"/>
      <c r="E192" s="2"/>
    </row>
    <row r="193" spans="2:5" x14ac:dyDescent="0.2">
      <c r="B193" s="2"/>
      <c r="E193" s="2"/>
    </row>
    <row r="194" spans="2:5" x14ac:dyDescent="0.2">
      <c r="B194" s="2"/>
      <c r="E194" s="2"/>
    </row>
    <row r="195" spans="2:5" x14ac:dyDescent="0.2">
      <c r="B195" s="2"/>
      <c r="E195" s="2"/>
    </row>
    <row r="196" spans="2:5" x14ac:dyDescent="0.2">
      <c r="B196" s="2"/>
      <c r="E196" s="2"/>
    </row>
    <row r="197" spans="2:5" x14ac:dyDescent="0.2">
      <c r="B197" s="2"/>
      <c r="E197" s="2"/>
    </row>
    <row r="198" spans="2:5" x14ac:dyDescent="0.2">
      <c r="B198" s="2"/>
      <c r="E198" s="2"/>
    </row>
    <row r="199" spans="2:5" x14ac:dyDescent="0.2">
      <c r="B199" s="2"/>
      <c r="C199" s="25"/>
      <c r="E199" s="2"/>
    </row>
    <row r="200" spans="2:5" x14ac:dyDescent="0.2">
      <c r="B200" s="2"/>
      <c r="C200" s="25"/>
      <c r="E200" s="2"/>
    </row>
    <row r="201" spans="2:5" x14ac:dyDescent="0.2">
      <c r="B201" s="2"/>
      <c r="C201" s="25"/>
      <c r="E201" s="2"/>
    </row>
    <row r="202" spans="2:5" x14ac:dyDescent="0.2">
      <c r="B202" s="2"/>
      <c r="C202" s="25"/>
      <c r="E202" s="2"/>
    </row>
    <row r="203" spans="2:5" x14ac:dyDescent="0.2">
      <c r="B203" s="2"/>
      <c r="C203" s="25"/>
      <c r="E203" s="2"/>
    </row>
    <row r="204" spans="2:5" x14ac:dyDescent="0.2">
      <c r="B204" s="2"/>
      <c r="C204" s="25"/>
      <c r="E204" s="2"/>
    </row>
    <row r="205" spans="2:5" x14ac:dyDescent="0.2">
      <c r="B205" s="2"/>
      <c r="C205" s="25"/>
      <c r="E205" s="2"/>
    </row>
    <row r="206" spans="2:5" x14ac:dyDescent="0.2">
      <c r="B206" s="2"/>
      <c r="C206" s="25"/>
      <c r="E206" s="2"/>
    </row>
    <row r="207" spans="2:5" x14ac:dyDescent="0.2">
      <c r="B207" s="2"/>
      <c r="C207" s="25"/>
      <c r="E207" s="2"/>
    </row>
    <row r="208" spans="2:5" x14ac:dyDescent="0.2">
      <c r="B208" s="2"/>
      <c r="C208" s="25"/>
      <c r="E208" s="2"/>
    </row>
    <row r="209" spans="2:5" x14ac:dyDescent="0.2">
      <c r="B209" s="2"/>
      <c r="C209" s="25"/>
      <c r="E209" s="2"/>
    </row>
    <row r="210" spans="2:5" x14ac:dyDescent="0.2">
      <c r="B210" s="2"/>
      <c r="C210" s="25"/>
    </row>
    <row r="211" spans="2:5" x14ac:dyDescent="0.2">
      <c r="B211" s="2"/>
      <c r="C211" s="25"/>
    </row>
    <row r="212" spans="2:5" x14ac:dyDescent="0.2">
      <c r="B212" s="2"/>
      <c r="C212" s="25"/>
    </row>
    <row r="213" spans="2:5" x14ac:dyDescent="0.2">
      <c r="B213" s="2"/>
      <c r="C213" s="25"/>
    </row>
    <row r="214" spans="2:5" x14ac:dyDescent="0.2">
      <c r="B214" s="2"/>
      <c r="C214" s="25"/>
    </row>
    <row r="215" spans="2:5" x14ac:dyDescent="0.2">
      <c r="B215" s="2"/>
      <c r="C215" s="25"/>
    </row>
    <row r="216" spans="2:5" x14ac:dyDescent="0.2">
      <c r="B216" s="2"/>
      <c r="C216" s="25"/>
    </row>
    <row r="217" spans="2:5" x14ac:dyDescent="0.2">
      <c r="B217" s="2"/>
      <c r="C217" s="25"/>
    </row>
    <row r="218" spans="2:5" x14ac:dyDescent="0.2">
      <c r="B218" s="2"/>
      <c r="C218" s="25"/>
    </row>
    <row r="219" spans="2:5" x14ac:dyDescent="0.2">
      <c r="B219" s="2"/>
      <c r="C219" s="25"/>
    </row>
    <row r="220" spans="2:5" x14ac:dyDescent="0.2">
      <c r="B220" s="2"/>
      <c r="C220" s="25"/>
    </row>
    <row r="221" spans="2:5" x14ac:dyDescent="0.2">
      <c r="B221" s="2"/>
      <c r="C221" s="25"/>
    </row>
    <row r="222" spans="2:5" x14ac:dyDescent="0.2">
      <c r="B222" s="2"/>
      <c r="C222" s="25"/>
    </row>
    <row r="223" spans="2:5" x14ac:dyDescent="0.2">
      <c r="B223" s="2"/>
      <c r="C223" s="25"/>
    </row>
    <row r="224" spans="2:5" x14ac:dyDescent="0.2">
      <c r="B224" s="2"/>
      <c r="C224" s="25"/>
    </row>
    <row r="225" spans="2:3" x14ac:dyDescent="0.2">
      <c r="B225" s="2"/>
      <c r="C225" s="25"/>
    </row>
    <row r="226" spans="2:3" x14ac:dyDescent="0.2">
      <c r="B226" s="2"/>
      <c r="C226" s="25"/>
    </row>
    <row r="227" spans="2:3" x14ac:dyDescent="0.2">
      <c r="B227" s="2"/>
      <c r="C227" s="25"/>
    </row>
    <row r="228" spans="2:3" x14ac:dyDescent="0.2">
      <c r="B228" s="2"/>
      <c r="C228" s="25"/>
    </row>
    <row r="229" spans="2:3" x14ac:dyDescent="0.2">
      <c r="B229" s="2"/>
      <c r="C229" s="25"/>
    </row>
    <row r="230" spans="2:3" x14ac:dyDescent="0.2">
      <c r="B230" s="2"/>
      <c r="C230" s="25"/>
    </row>
    <row r="231" spans="2:3" x14ac:dyDescent="0.2">
      <c r="B231" s="2"/>
      <c r="C231" s="25"/>
    </row>
    <row r="232" spans="2:3" x14ac:dyDescent="0.2">
      <c r="B232" s="2"/>
      <c r="C232" s="25"/>
    </row>
    <row r="233" spans="2:3" x14ac:dyDescent="0.2">
      <c r="B233" s="2"/>
      <c r="C233" s="25"/>
    </row>
    <row r="234" spans="2:3" x14ac:dyDescent="0.2">
      <c r="B234" s="2"/>
      <c r="C234" s="25"/>
    </row>
    <row r="235" spans="2:3" x14ac:dyDescent="0.2">
      <c r="B235" s="2"/>
      <c r="C235" s="25"/>
    </row>
    <row r="236" spans="2:3" x14ac:dyDescent="0.2">
      <c r="B236" s="2"/>
      <c r="C236" s="25"/>
    </row>
    <row r="237" spans="2:3" x14ac:dyDescent="0.2">
      <c r="B237" s="2"/>
      <c r="C237" s="25"/>
    </row>
    <row r="238" spans="2:3" x14ac:dyDescent="0.2">
      <c r="B238" s="2"/>
      <c r="C238" s="25"/>
    </row>
    <row r="239" spans="2:3" x14ac:dyDescent="0.2">
      <c r="B239" s="2"/>
      <c r="C239" s="25"/>
    </row>
    <row r="240" spans="2:3" x14ac:dyDescent="0.2">
      <c r="B240" s="2"/>
      <c r="C240" s="25"/>
    </row>
    <row r="241" spans="2:3" x14ac:dyDescent="0.2">
      <c r="B241" s="2"/>
      <c r="C241" s="25"/>
    </row>
    <row r="242" spans="2:3" x14ac:dyDescent="0.2">
      <c r="B242" s="2"/>
      <c r="C242" s="25"/>
    </row>
    <row r="243" spans="2:3" x14ac:dyDescent="0.2">
      <c r="B243" s="2"/>
      <c r="C243" s="25"/>
    </row>
    <row r="244" spans="2:3" x14ac:dyDescent="0.2">
      <c r="B244" s="2"/>
      <c r="C244" s="25"/>
    </row>
    <row r="245" spans="2:3" x14ac:dyDescent="0.2">
      <c r="B245" s="2"/>
      <c r="C245" s="25"/>
    </row>
    <row r="246" spans="2:3" x14ac:dyDescent="0.2">
      <c r="B246" s="2"/>
      <c r="C246" s="25"/>
    </row>
    <row r="247" spans="2:3" x14ac:dyDescent="0.2">
      <c r="B247" s="2"/>
      <c r="C247" s="25"/>
    </row>
    <row r="248" spans="2:3" x14ac:dyDescent="0.2">
      <c r="B248" s="2"/>
      <c r="C248" s="25"/>
    </row>
    <row r="249" spans="2:3" x14ac:dyDescent="0.2">
      <c r="B249" s="2"/>
      <c r="C249" s="25"/>
    </row>
    <row r="250" spans="2:3" x14ac:dyDescent="0.2">
      <c r="B250" s="2"/>
      <c r="C250" s="25"/>
    </row>
    <row r="251" spans="2:3" x14ac:dyDescent="0.2">
      <c r="B251" s="2"/>
      <c r="C251" s="25"/>
    </row>
    <row r="252" spans="2:3" x14ac:dyDescent="0.2">
      <c r="B252" s="2"/>
      <c r="C252" s="25"/>
    </row>
    <row r="253" spans="2:3" x14ac:dyDescent="0.2">
      <c r="B253" s="2"/>
      <c r="C253" s="25"/>
    </row>
    <row r="254" spans="2:3" x14ac:dyDescent="0.2">
      <c r="B254" s="2"/>
      <c r="C254" s="25"/>
    </row>
    <row r="255" spans="2:3" x14ac:dyDescent="0.2">
      <c r="B255" s="2"/>
      <c r="C255" s="25"/>
    </row>
    <row r="256" spans="2:3" x14ac:dyDescent="0.2">
      <c r="B256" s="2"/>
      <c r="C256" s="25"/>
    </row>
    <row r="257" spans="2:3" x14ac:dyDescent="0.2">
      <c r="B257" s="2"/>
      <c r="C257" s="25"/>
    </row>
    <row r="258" spans="2:3" x14ac:dyDescent="0.2">
      <c r="B258" s="2"/>
      <c r="C258" s="25"/>
    </row>
    <row r="259" spans="2:3" x14ac:dyDescent="0.2">
      <c r="B259" s="2"/>
      <c r="C259" s="25"/>
    </row>
    <row r="260" spans="2:3" x14ac:dyDescent="0.2">
      <c r="B260" s="2"/>
      <c r="C260" s="25"/>
    </row>
    <row r="261" spans="2:3" x14ac:dyDescent="0.2">
      <c r="B261" s="2"/>
      <c r="C261" s="25"/>
    </row>
    <row r="262" spans="2:3" x14ac:dyDescent="0.2">
      <c r="B262" s="2"/>
      <c r="C262" s="25"/>
    </row>
    <row r="263" spans="2:3" x14ac:dyDescent="0.2">
      <c r="B263" s="2"/>
      <c r="C263" s="25"/>
    </row>
    <row r="264" spans="2:3" x14ac:dyDescent="0.2">
      <c r="B264" s="2"/>
      <c r="C264" s="25"/>
    </row>
    <row r="265" spans="2:3" x14ac:dyDescent="0.2">
      <c r="B265" s="2"/>
      <c r="C265" s="25"/>
    </row>
    <row r="266" spans="2:3" x14ac:dyDescent="0.2">
      <c r="B266" s="2"/>
      <c r="C266" s="25"/>
    </row>
    <row r="267" spans="2:3" x14ac:dyDescent="0.2">
      <c r="B267" s="2"/>
      <c r="C267" s="25"/>
    </row>
    <row r="268" spans="2:3" x14ac:dyDescent="0.2">
      <c r="B268" s="2"/>
      <c r="C268" s="25"/>
    </row>
    <row r="269" spans="2:3" x14ac:dyDescent="0.2">
      <c r="B269" s="2"/>
      <c r="C269" s="25"/>
    </row>
    <row r="270" spans="2:3" x14ac:dyDescent="0.2">
      <c r="B270" s="2"/>
      <c r="C270" s="25"/>
    </row>
    <row r="271" spans="2:3" x14ac:dyDescent="0.2">
      <c r="B271" s="2"/>
      <c r="C271" s="25"/>
    </row>
    <row r="272" spans="2:3" x14ac:dyDescent="0.2">
      <c r="B272" s="2"/>
      <c r="C272" s="25"/>
    </row>
    <row r="273" spans="2:3" x14ac:dyDescent="0.2">
      <c r="B273" s="2"/>
      <c r="C273" s="25"/>
    </row>
    <row r="274" spans="2:3" x14ac:dyDescent="0.2">
      <c r="B274" s="2"/>
      <c r="C274" s="25"/>
    </row>
    <row r="275" spans="2:3" x14ac:dyDescent="0.2">
      <c r="B275" s="2"/>
      <c r="C275" s="25"/>
    </row>
    <row r="276" spans="2:3" x14ac:dyDescent="0.2">
      <c r="B276" s="2"/>
      <c r="C276" s="25"/>
    </row>
    <row r="277" spans="2:3" x14ac:dyDescent="0.2">
      <c r="B277" s="2"/>
      <c r="C277" s="25"/>
    </row>
    <row r="278" spans="2:3" x14ac:dyDescent="0.2">
      <c r="B278" s="2"/>
      <c r="C278" s="25"/>
    </row>
    <row r="279" spans="2:3" x14ac:dyDescent="0.2">
      <c r="B279" s="2"/>
      <c r="C279" s="25"/>
    </row>
    <row r="280" spans="2:3" x14ac:dyDescent="0.2">
      <c r="B280" s="2"/>
      <c r="C280" s="25"/>
    </row>
    <row r="281" spans="2:3" x14ac:dyDescent="0.2">
      <c r="B281" s="2"/>
      <c r="C281" s="25"/>
    </row>
    <row r="282" spans="2:3" x14ac:dyDescent="0.2">
      <c r="B282" s="2"/>
      <c r="C282" s="25"/>
    </row>
    <row r="283" spans="2:3" x14ac:dyDescent="0.2">
      <c r="B283" s="2"/>
      <c r="C283" s="25"/>
    </row>
    <row r="284" spans="2:3" x14ac:dyDescent="0.2">
      <c r="B284" s="2"/>
      <c r="C284" s="25"/>
    </row>
    <row r="285" spans="2:3" x14ac:dyDescent="0.2">
      <c r="B285" s="2"/>
      <c r="C285" s="25"/>
    </row>
    <row r="286" spans="2:3" x14ac:dyDescent="0.2">
      <c r="B286" s="2"/>
      <c r="C286" s="25"/>
    </row>
    <row r="287" spans="2:3" x14ac:dyDescent="0.2">
      <c r="B287" s="2"/>
      <c r="C287" s="25"/>
    </row>
    <row r="288" spans="2:3" x14ac:dyDescent="0.2">
      <c r="B288" s="2"/>
      <c r="C288" s="25"/>
    </row>
    <row r="289" spans="2:3" x14ac:dyDescent="0.2">
      <c r="B289" s="2"/>
      <c r="C289" s="25"/>
    </row>
    <row r="290" spans="2:3" x14ac:dyDescent="0.2">
      <c r="B290" s="2"/>
      <c r="C290" s="25"/>
    </row>
    <row r="291" spans="2:3" x14ac:dyDescent="0.2">
      <c r="B291" s="2"/>
      <c r="C291" s="25"/>
    </row>
    <row r="292" spans="2:3" x14ac:dyDescent="0.2">
      <c r="B292" s="2"/>
      <c r="C292" s="25"/>
    </row>
    <row r="293" spans="2:3" x14ac:dyDescent="0.2">
      <c r="B293" s="2"/>
      <c r="C293" s="25"/>
    </row>
    <row r="294" spans="2:3" x14ac:dyDescent="0.2">
      <c r="B294" s="2"/>
      <c r="C294" s="25"/>
    </row>
    <row r="295" spans="2:3" x14ac:dyDescent="0.2">
      <c r="B295" s="2"/>
      <c r="C295" s="25"/>
    </row>
    <row r="296" spans="2:3" x14ac:dyDescent="0.2">
      <c r="B296" s="2"/>
      <c r="C296" s="25"/>
    </row>
    <row r="297" spans="2:3" x14ac:dyDescent="0.2">
      <c r="B297" s="2"/>
      <c r="C297" s="25"/>
    </row>
    <row r="298" spans="2:3" x14ac:dyDescent="0.2">
      <c r="B298" s="2"/>
      <c r="C298" s="25"/>
    </row>
    <row r="299" spans="2:3" x14ac:dyDescent="0.2">
      <c r="B299" s="2"/>
      <c r="C299" s="25"/>
    </row>
    <row r="300" spans="2:3" x14ac:dyDescent="0.2">
      <c r="B300" s="2"/>
      <c r="C300" s="25"/>
    </row>
    <row r="301" spans="2:3" x14ac:dyDescent="0.2">
      <c r="B301" s="2"/>
      <c r="C301" s="25"/>
    </row>
    <row r="302" spans="2:3" x14ac:dyDescent="0.2">
      <c r="B302" s="2"/>
      <c r="C302" s="25"/>
    </row>
    <row r="303" spans="2:3" x14ac:dyDescent="0.2">
      <c r="B303" s="2"/>
      <c r="C303" s="25"/>
    </row>
    <row r="304" spans="2:3" x14ac:dyDescent="0.2">
      <c r="B304" s="2"/>
      <c r="C304" s="25"/>
    </row>
    <row r="305" spans="2:3" x14ac:dyDescent="0.2">
      <c r="B305" s="2"/>
      <c r="C305" s="25"/>
    </row>
    <row r="306" spans="2:3" x14ac:dyDescent="0.2">
      <c r="B306" s="2"/>
      <c r="C306" s="25"/>
    </row>
    <row r="307" spans="2:3" x14ac:dyDescent="0.2">
      <c r="B307" s="2"/>
      <c r="C307" s="25"/>
    </row>
    <row r="308" spans="2:3" x14ac:dyDescent="0.2">
      <c r="C308" s="25"/>
    </row>
    <row r="309" spans="2:3" x14ac:dyDescent="0.2">
      <c r="C309" s="25"/>
    </row>
    <row r="310" spans="2:3" x14ac:dyDescent="0.2">
      <c r="C310" s="25"/>
    </row>
    <row r="311" spans="2:3" x14ac:dyDescent="0.2">
      <c r="C311" s="25"/>
    </row>
    <row r="312" spans="2:3" x14ac:dyDescent="0.2">
      <c r="C312" s="25"/>
    </row>
    <row r="313" spans="2:3" x14ac:dyDescent="0.2">
      <c r="C313" s="25"/>
    </row>
    <row r="314" spans="2:3" x14ac:dyDescent="0.2">
      <c r="C314" s="25"/>
    </row>
    <row r="315" spans="2:3" x14ac:dyDescent="0.2">
      <c r="C315" s="25"/>
    </row>
    <row r="316" spans="2:3" x14ac:dyDescent="0.2">
      <c r="C316" s="25"/>
    </row>
    <row r="317" spans="2:3" x14ac:dyDescent="0.2">
      <c r="C317" s="25"/>
    </row>
    <row r="318" spans="2:3" x14ac:dyDescent="0.2">
      <c r="C318" s="25"/>
    </row>
  </sheetData>
  <sheetProtection sheet="1" objects="1" scenarios="1"/>
  <protectedRanges>
    <protectedRange sqref="A15:A48 A52:A64 A69:A70 A75:A80 A95:A99 A103:A111 A117:A125 A132:A147 A84:A91" name="טווח19"/>
    <protectedRange sqref="C9" name="Details"/>
    <protectedRange sqref="E36 B36" name="Range2_5"/>
    <protectedRange sqref="A36" name="Range13_2"/>
    <protectedRange sqref="E37 B37" name="Range2_4"/>
    <protectedRange sqref="A37" name="Range13_1"/>
    <protectedRange sqref="E41 B41" name="Range2_3"/>
    <protectedRange sqref="A41" name="Range13"/>
    <protectedRange sqref="B45" name="Range2_2"/>
    <protectedRange sqref="B44" name="Range2_1"/>
    <protectedRange sqref="E85:E86 B85:B86 E70 B70" name="Range4_1"/>
    <protectedRange sqref="C132:C139 B122:C125 E122:E125" name="Range6"/>
    <protectedRange sqref="B95:B99 E69 B69 B75:B80 E103:E111 E84 B84 B103:B111 E75:E80 E95:E99 E87:E91 B87:B91" name="Range4"/>
    <protectedRange sqref="B15:B30 B46:B48 B42:B43 E42:E48 B38:B40 E38:E40 E29:E35 E15:E19 E21:E27 B32:B35" name="Range2"/>
    <protectedRange sqref="C3:C8" name="Range1"/>
    <protectedRange sqref="E52:E64 B52:B64" name="Range3"/>
    <protectedRange sqref="E117:E121 B117:B121" name="Range5"/>
    <protectedRange sqref="E132:E147 B132:B147" name="Range7"/>
    <protectedRange sqref="C179:D188" name="Range9"/>
    <protectedRange sqref="B31" name="Range2_7"/>
  </protectedRanges>
  <sortState xmlns:xlrd2="http://schemas.microsoft.com/office/spreadsheetml/2017/richdata2" ref="A15:E48">
    <sortCondition ref="D15:D48"/>
  </sortState>
  <mergeCells count="26">
    <mergeCell ref="A1:E1"/>
    <mergeCell ref="D3:E3"/>
    <mergeCell ref="D4:E4"/>
    <mergeCell ref="D5:E5"/>
    <mergeCell ref="D6:E6"/>
    <mergeCell ref="D7:E7"/>
    <mergeCell ref="C51:E51"/>
    <mergeCell ref="D65:E65"/>
    <mergeCell ref="D71:E71"/>
    <mergeCell ref="C68:E68"/>
    <mergeCell ref="C14:E14"/>
    <mergeCell ref="D8:E8"/>
    <mergeCell ref="D9:E9"/>
    <mergeCell ref="A12:E12"/>
    <mergeCell ref="A11:E11"/>
    <mergeCell ref="C74:E74"/>
    <mergeCell ref="D81:E81"/>
    <mergeCell ref="C83:E83"/>
    <mergeCell ref="D92:E92"/>
    <mergeCell ref="C94:E94"/>
    <mergeCell ref="C130:E130"/>
    <mergeCell ref="D100:E100"/>
    <mergeCell ref="C102:E102"/>
    <mergeCell ref="D112:E112"/>
    <mergeCell ref="C115:E115"/>
    <mergeCell ref="D127:E127"/>
  </mergeCells>
  <phoneticPr fontId="17" type="noConversion"/>
  <pageMargins left="0.7" right="0.7" top="0.75" bottom="0.75" header="0.3" footer="0.3"/>
  <pageSetup scale="57" orientation="portrait" r:id="rId1"/>
  <rowBreaks count="2" manualBreakCount="2">
    <brk id="72" max="4" man="1"/>
    <brk id="11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cp:lastPrinted>2024-11-11T06:08:32Z</cp:lastPrinted>
  <dcterms:created xsi:type="dcterms:W3CDTF">2019-10-28T17:13:51Z</dcterms:created>
  <dcterms:modified xsi:type="dcterms:W3CDTF">2026-01-20T12:26:15Z</dcterms:modified>
</cp:coreProperties>
</file>