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chnionmail-my.sharepoint.com/personal/dds_ug_co_technion_ac_il/Documents/Documents/.רכזת הסמכה ומצוינות-ליאת/תוכניות לימוד/קטלוגים/טפסי מעקב/תעונ/"/>
    </mc:Choice>
  </mc:AlternateContent>
  <xr:revisionPtr revIDLastSave="224" documentId="8_{01F509B1-9B95-402F-9940-1829627C77E7}" xr6:coauthVersionLast="47" xr6:coauthVersionMax="47" xr10:uidLastSave="{54DC08A7-DCE9-487F-B46E-D0FB2CC00F9E}"/>
  <bookViews>
    <workbookView showHorizontalScroll="0" showVerticalScroll="0" showSheetTabs="0" xWindow="-1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Sheet2!$A$1:$F$205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7" i="2" l="1"/>
  <c r="F187" i="2"/>
  <c r="D187" i="2"/>
  <c r="C187" i="2" s="1"/>
  <c r="G188" i="2"/>
  <c r="F188" i="2"/>
  <c r="D188" i="2"/>
  <c r="G186" i="2"/>
  <c r="F186" i="2"/>
  <c r="D186" i="2"/>
  <c r="G185" i="2"/>
  <c r="F185" i="2"/>
  <c r="D185" i="2"/>
  <c r="B165" i="2"/>
  <c r="B179" i="2" s="1"/>
  <c r="A179" i="2" s="1"/>
  <c r="B143" i="2"/>
  <c r="B178" i="2" s="1"/>
  <c r="B127" i="2"/>
  <c r="B177" i="2" s="1"/>
  <c r="A177" i="2" s="1"/>
  <c r="B107" i="2"/>
  <c r="B176" i="2" s="1"/>
  <c r="A176" i="2" s="1"/>
  <c r="B96" i="2"/>
  <c r="B79" i="2"/>
  <c r="B174" i="2" s="1"/>
  <c r="A174" i="2" s="1"/>
  <c r="B74" i="2"/>
  <c r="B173" i="2" s="1"/>
  <c r="A173" i="2" s="1"/>
  <c r="B62" i="2"/>
  <c r="B172" i="2" s="1"/>
  <c r="B46" i="2"/>
  <c r="B171" i="2" s="1"/>
  <c r="A171" i="2" s="1"/>
  <c r="C191" i="2"/>
  <c r="A167" i="2" l="1"/>
  <c r="A178" i="2" s="1"/>
  <c r="A172" i="2"/>
  <c r="C192" i="2" s="1"/>
  <c r="B175" i="2"/>
  <c r="A175" i="2" s="1"/>
  <c r="H185" i="2" l="1"/>
  <c r="C185" i="2"/>
  <c r="H187" i="2" l="1"/>
  <c r="H188" i="2"/>
  <c r="C188" i="2"/>
  <c r="C186" i="2"/>
  <c r="H186" i="2"/>
  <c r="H189" i="2" l="1"/>
  <c r="C189" i="2" s="1"/>
  <c r="A180" i="2" l="1"/>
  <c r="C193" i="2" s="1"/>
  <c r="C184" i="2"/>
  <c r="C183" i="2"/>
</calcChain>
</file>

<file path=xl/sharedStrings.xml><?xml version="1.0" encoding="utf-8"?>
<sst xmlns="http://schemas.openxmlformats.org/spreadsheetml/2006/main" count="168" uniqueCount="138">
  <si>
    <t>מתמטיקה דיסקרטית ת'</t>
  </si>
  <si>
    <t>פיסיקה 1</t>
  </si>
  <si>
    <t>מבני נתונים ואלגוריתמים</t>
  </si>
  <si>
    <t>סך נקודות חובה</t>
  </si>
  <si>
    <t xml:space="preserve">                                                                         </t>
  </si>
  <si>
    <t>סך נקודות מדעיות</t>
  </si>
  <si>
    <t>חובה מינימום 5.5</t>
  </si>
  <si>
    <t>קורסי חובה</t>
  </si>
  <si>
    <t>קורסים מדעיים</t>
  </si>
  <si>
    <t>סך מל"גים</t>
  </si>
  <si>
    <t>סך בחירה חופשית</t>
  </si>
  <si>
    <t>חובה מינימום 3 מל"גים</t>
  </si>
  <si>
    <t>קורסי בחירה חופשית ומל"ג</t>
  </si>
  <si>
    <t>סך קורסי בחירה פקולטית</t>
  </si>
  <si>
    <t>ייחשב לתואר</t>
  </si>
  <si>
    <t>חייב להיות 155</t>
  </si>
  <si>
    <t>נקודות</t>
  </si>
  <si>
    <t>לא לתואר</t>
  </si>
  <si>
    <t>פיזיקה 1מ (נקודת עודף)</t>
  </si>
  <si>
    <t>שם משפחה</t>
  </si>
  <si>
    <t>שם פרטי</t>
  </si>
  <si>
    <t>מספר תעודת זהות</t>
  </si>
  <si>
    <t xml:space="preserve">מספר טלפון </t>
  </si>
  <si>
    <t>דוא"ל</t>
  </si>
  <si>
    <t>שנת תחילת לימודים</t>
  </si>
  <si>
    <t>אחר</t>
  </si>
  <si>
    <t>חובה מינימום 5.5 נקז</t>
  </si>
  <si>
    <t>מספר קורס - שם קורס</t>
  </si>
  <si>
    <t>קורסי בחירה פקולטיים אחרים - 094, 095, 096</t>
  </si>
  <si>
    <t>חשבון דיפרנציאלי ואינטגרלי 1מ'</t>
  </si>
  <si>
    <t>מבוא למדעי המחשב נ'</t>
  </si>
  <si>
    <t>חינוך גופני</t>
  </si>
  <si>
    <t>מבוא לניתוח נתונים</t>
  </si>
  <si>
    <t>חשבון דיפרנציאלי ואינטגרלי 2מ'</t>
  </si>
  <si>
    <t>מודלים דטרמיניסטים בחקר ביצועים</t>
  </si>
  <si>
    <t>סטטיסטיקה 1</t>
  </si>
  <si>
    <t>מבוא לניהול פיננסי</t>
  </si>
  <si>
    <t>עקרונות הכלכלה למהנדסים</t>
  </si>
  <si>
    <t xml:space="preserve">ניהול שרשראות אספקה ומע' לוגיסטיות </t>
  </si>
  <si>
    <t>מודלים סטוכסטיים בחקר בצועים</t>
  </si>
  <si>
    <t xml:space="preserve">מבוא לחשבונאות </t>
  </si>
  <si>
    <t xml:space="preserve">מבוא לפסיכולוגיה </t>
  </si>
  <si>
    <t>עקרונות השיווק</t>
  </si>
  <si>
    <t>תכנון פרויקטים וניהולם</t>
  </si>
  <si>
    <t>תפעול מער' ייצור ושרות</t>
  </si>
  <si>
    <t>שיטות בהנדסת תעשייה</t>
  </si>
  <si>
    <t>הנדסת מערכות שירות</t>
  </si>
  <si>
    <t>קדם פרויקט תכן, הנדסת תעו"נ</t>
  </si>
  <si>
    <t>פרויקט תכן 1, הנ. תעו"נ</t>
  </si>
  <si>
    <t>אנגלית טכנית-מתקדמים ב'</t>
  </si>
  <si>
    <t>רשימת בחירה של סטטיסטיקה</t>
  </si>
  <si>
    <t>סך נקודות סטטיסטיקה</t>
  </si>
  <si>
    <t>חובה לפחות קורס אחד</t>
  </si>
  <si>
    <t>רשימת הבחירה של מדעי ההתנהגות</t>
  </si>
  <si>
    <t>סך נקודות מדעי ההתנהגות</t>
  </si>
  <si>
    <t>שרשרת תעשייה מתקדמת</t>
  </si>
  <si>
    <t>סך נקודות שרשרת תעשיה מתקדמת</t>
  </si>
  <si>
    <t>חובה קורס אחד מכל קבוצה - לא ניתן לרשום קורס תחת שתי  קבוצות</t>
  </si>
  <si>
    <t>שרשרת חקר ביצועים</t>
  </si>
  <si>
    <t>סך נקודות שרשרת חקר ביצועים</t>
  </si>
  <si>
    <t>רשימת קורסי מדעי ההתנהגות</t>
  </si>
  <si>
    <t>מבוא להנדסת תעשייה וניהול</t>
  </si>
  <si>
    <t>סטטוס</t>
  </si>
  <si>
    <t>הסתברות ת'</t>
  </si>
  <si>
    <t>עובר = 1</t>
  </si>
  <si>
    <t>נק"ז</t>
  </si>
  <si>
    <t>נא רשום מספר קורס</t>
  </si>
  <si>
    <t>הנדסת תוכנה</t>
  </si>
  <si>
    <t>אלגברה 1מ2</t>
  </si>
  <si>
    <t>סימולציה מידול ניתוח ויישומים</t>
  </si>
  <si>
    <t>סמסטר</t>
  </si>
  <si>
    <t>או 980413 - תהליכים סטוכסטיים</t>
  </si>
  <si>
    <t>שרשרת תורת המשחקים והתנהגותית כלכלית</t>
  </si>
  <si>
    <t>סך נקודות שרשרת תורת המשחקים והתנהגותית כלכלית</t>
  </si>
  <si>
    <t>טופס גמר - הנדסת תעשיה וניהול תשפ"ד 2023/4</t>
  </si>
  <si>
    <t>מספר קורס</t>
  </si>
  <si>
    <t>שם קורס</t>
  </si>
  <si>
    <t>הערות - כל מה שלא תואם את הטופס ניתן להוסיף כאן</t>
  </si>
  <si>
    <t>או  1040016</t>
  </si>
  <si>
    <t>או חדוא 1 נ 1040018</t>
  </si>
  <si>
    <t>או מבוא למדעי מחשב 2340111</t>
  </si>
  <si>
    <t>או 0940412</t>
  </si>
  <si>
    <t>או חדוא 1040022</t>
  </si>
  <si>
    <t>או מודלים דטרמיניסטיים 940313</t>
  </si>
  <si>
    <t>או מבוא לסטטיסטיקה 940423</t>
  </si>
  <si>
    <t>או חשבונאות פיננסית 0940821</t>
  </si>
  <si>
    <t>או פיזיקה 1מ 01140071</t>
  </si>
  <si>
    <t>או פרויקט מחקר 1 0940701 לסטודנטים בתכנית מצויינות</t>
  </si>
  <si>
    <t>או פרויקט מחקר 2 0940702 לסטודנטים בתכנית מצויינות</t>
  </si>
  <si>
    <t>1140032 מעבדה לפיסיקה 1ח'</t>
  </si>
  <si>
    <t>1140052 פיסיקה 2</t>
  </si>
  <si>
    <t>1140054 פיסיקה 3</t>
  </si>
  <si>
    <t xml:space="preserve">1240120 יסודות הכימיה              </t>
  </si>
  <si>
    <t>1240510 כימיה פיסיקלית</t>
  </si>
  <si>
    <t xml:space="preserve">1250001 כימיה כללית </t>
  </si>
  <si>
    <t xml:space="preserve">1250013 מעבדה בכימיה כללית </t>
  </si>
  <si>
    <t>1250801 כימיה אורגנית</t>
  </si>
  <si>
    <t>1340020 גנטיקה כללית</t>
  </si>
  <si>
    <t>1340058 ביולוגיה 1</t>
  </si>
  <si>
    <t>0960414 סטטיסטיקה תעשייתית</t>
  </si>
  <si>
    <t>0960415 נושאים ברגרסיה</t>
  </si>
  <si>
    <t>0960425 סדרות עתיות וחיזוי</t>
  </si>
  <si>
    <t>0960450 השוואות מרובות</t>
  </si>
  <si>
    <t>0960465 אמינות מערכות</t>
  </si>
  <si>
    <t>0960475 תכנון ניסויים וניתוחם</t>
  </si>
  <si>
    <t>0970414 סטטיסטיקה 2</t>
  </si>
  <si>
    <t>0970449 סטטיסטיקה אי-פרמטרית</t>
  </si>
  <si>
    <t>0960600 התנהגות ארגונית</t>
  </si>
  <si>
    <t>0960620 הנדסת גורמי אנוש</t>
  </si>
  <si>
    <t>0960411 למידה חישובית 1</t>
  </si>
  <si>
    <t>0940222 הנדסת מערכות מבוססת מודלים</t>
  </si>
  <si>
    <t>0950111 תכן מערכות ייצור</t>
  </si>
  <si>
    <t>0960210 יסודות בינה מלאכותית ויישומיה</t>
  </si>
  <si>
    <t xml:space="preserve">0970247 אינטרנט של הדברים: טכנולוגיות </t>
  </si>
  <si>
    <t>0960208 בינה מלאכותית ומערכות אוטונומיות</t>
  </si>
  <si>
    <t>0960266 חווית משתמש במער. אינטראקטיביות</t>
  </si>
  <si>
    <t>0960625 הצגת מידע חזותי וקוגניציה</t>
  </si>
  <si>
    <t>0970244 רובוטים קוגניטיביים</t>
  </si>
  <si>
    <t xml:space="preserve">0960327 מודלים לא לינאריים בחקר ביצועים </t>
  </si>
  <si>
    <t>0960570 תורת המשחקים והתנהגות כלכלית</t>
  </si>
  <si>
    <t xml:space="preserve">0960335 אופטימיזציה בתנאי אי ודאות </t>
  </si>
  <si>
    <t xml:space="preserve">0960351 שיטות פוליהדרליות לתכנות בשלמים </t>
  </si>
  <si>
    <t>0970135 מחקר רב תחומי במערכות שירות</t>
  </si>
  <si>
    <t xml:space="preserve">0970280 אלגוריתמים בתרחישי אי-ודאות </t>
  </si>
  <si>
    <t xml:space="preserve">0970334 שיטות אלגבריות לתכנות בשלמים </t>
  </si>
  <si>
    <t>0970325 תיאוריה ושיטות באופטימיזציה דלילה</t>
  </si>
  <si>
    <t xml:space="preserve">0960211 מודלים למסחר אלקטרוני </t>
  </si>
  <si>
    <t xml:space="preserve">0960690 כלכלה התנהגותית: למידה וארגונים </t>
  </si>
  <si>
    <t xml:space="preserve">0960606 כלכלה התנהגותית בסביבה טכנולוגית </t>
  </si>
  <si>
    <t>0960617 חשיבה וקבלת החלטות</t>
  </si>
  <si>
    <t xml:space="preserve">0970317 תורת המשחקים השיתופיים </t>
  </si>
  <si>
    <t xml:space="preserve">0960578 בחירה חברתית והחלטות משותפות </t>
  </si>
  <si>
    <t xml:space="preserve">0960570 תורת המשחקים והתנהגות כלכלית </t>
  </si>
  <si>
    <t xml:space="preserve">0960226 חישוב, תורת המשחקים וכלכלה </t>
  </si>
  <si>
    <t xml:space="preserve">2740300 תורשת האדם ת"א </t>
  </si>
  <si>
    <t>פעילות חברתית</t>
  </si>
  <si>
    <t>שימו לב: יש לסמן 1 בקורס שקבלת בו עובר 
ולעדכן נקז כאשר לא משקף את הנקז בתדפיס הציונים שלך</t>
  </si>
  <si>
    <t>שימו לב לסטטוס בתחתית הגיליון - אם אין הערות טופס תקין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</si>
</sst>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David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b/>
      <sz val="16"/>
      <color rgb="FFC00000"/>
      <name val="Arial"/>
      <family val="2"/>
    </font>
    <font>
      <sz val="11"/>
      <color theme="0"/>
      <name val="Arial"/>
      <family val="2"/>
    </font>
    <font>
      <b/>
      <sz val="14"/>
      <color rgb="FFFF0000"/>
      <name val="Arial"/>
      <family val="2"/>
    </font>
    <font>
      <b/>
      <sz val="14"/>
      <color theme="4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readingOrder="2"/>
    </xf>
    <xf numFmtId="0" fontId="1" fillId="0" borderId="0" xfId="0" applyFont="1"/>
    <xf numFmtId="0" fontId="1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 readingOrder="2"/>
    </xf>
    <xf numFmtId="0" fontId="1" fillId="4" borderId="2" xfId="0" applyFont="1" applyFill="1" applyBorder="1" applyAlignment="1" applyProtection="1">
      <alignment horizontal="center" vertical="center" readingOrder="2"/>
      <protection locked="0"/>
    </xf>
    <xf numFmtId="0" fontId="1" fillId="4" borderId="1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 vertical="center" readingOrder="2"/>
    </xf>
    <xf numFmtId="0" fontId="1" fillId="5" borderId="0" xfId="0" applyFont="1" applyFill="1" applyAlignment="1">
      <alignment horizontal="right" vertical="center" readingOrder="2"/>
    </xf>
    <xf numFmtId="0" fontId="1" fillId="5" borderId="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4" borderId="0" xfId="0" applyFont="1" applyFill="1" applyAlignment="1">
      <alignment horizontal="right" vertical="center" readingOrder="2"/>
    </xf>
    <xf numFmtId="0" fontId="1" fillId="4" borderId="3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1" fillId="5" borderId="0" xfId="0" applyFont="1" applyFill="1" applyAlignment="1">
      <alignment horizontal="center" vertical="center" readingOrder="2"/>
    </xf>
    <xf numFmtId="0" fontId="1" fillId="4" borderId="3" xfId="0" applyFont="1" applyFill="1" applyBorder="1" applyAlignment="1">
      <alignment horizontal="center"/>
    </xf>
    <xf numFmtId="0" fontId="7" fillId="4" borderId="0" xfId="0" applyFont="1" applyFill="1" applyAlignment="1" applyProtection="1">
      <alignment horizontal="right" vertical="center" readingOrder="2"/>
      <protection locked="0"/>
    </xf>
    <xf numFmtId="0" fontId="1" fillId="7" borderId="0" xfId="0" applyFont="1" applyFill="1" applyAlignment="1">
      <alignment horizontal="right" vertical="center" readingOrder="2"/>
    </xf>
    <xf numFmtId="0" fontId="1" fillId="8" borderId="0" xfId="0" applyFont="1" applyFill="1" applyAlignment="1">
      <alignment horizontal="right" vertical="center" readingOrder="2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2" fillId="4" borderId="0" xfId="0" applyFont="1" applyFill="1" applyAlignment="1">
      <alignment horizontal="right" vertical="center" readingOrder="2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 readingOrder="2"/>
    </xf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vertical="center" wrapText="1" readingOrder="2"/>
    </xf>
    <xf numFmtId="0" fontId="1" fillId="6" borderId="0" xfId="0" applyFont="1" applyFill="1" applyAlignment="1">
      <alignment horizontal="center" wrapText="1"/>
    </xf>
    <xf numFmtId="0" fontId="1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4" borderId="3" xfId="0" applyFont="1" applyFill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5"/>
  <sheetViews>
    <sheetView showZeros="0" rightToLeft="1" tabSelected="1" view="pageBreakPreview" zoomScaleNormal="100" zoomScaleSheetLayoutView="100" workbookViewId="0">
      <selection activeCell="A3" sqref="A3"/>
    </sheetView>
  </sheetViews>
  <sheetFormatPr defaultColWidth="8.75" defaultRowHeight="14.25" x14ac:dyDescent="0.2"/>
  <cols>
    <col min="1" max="1" width="8.25" style="2" customWidth="1"/>
    <col min="2" max="2" width="8.375" style="4" bestFit="1" customWidth="1"/>
    <col min="3" max="3" width="35.375" style="2" customWidth="1"/>
    <col min="4" max="4" width="13.625" style="10" customWidth="1"/>
    <col min="5" max="5" width="6.375" style="10" bestFit="1" customWidth="1"/>
    <col min="6" max="6" width="18.625" style="41" customWidth="1"/>
    <col min="7" max="16384" width="8.75" style="2"/>
  </cols>
  <sheetData>
    <row r="1" spans="1:6" s="27" customFormat="1" ht="26.25" x14ac:dyDescent="0.4">
      <c r="A1" s="49" t="s">
        <v>74</v>
      </c>
      <c r="B1" s="49"/>
      <c r="C1" s="49"/>
      <c r="D1" s="49"/>
      <c r="E1" s="49"/>
      <c r="F1" s="49"/>
    </row>
    <row r="2" spans="1:6" x14ac:dyDescent="0.2">
      <c r="B2" s="2"/>
    </row>
    <row r="3" spans="1:6" x14ac:dyDescent="0.2">
      <c r="B3" s="2"/>
      <c r="C3" s="26"/>
      <c r="D3" s="50" t="s">
        <v>19</v>
      </c>
      <c r="E3" s="51"/>
      <c r="F3" s="51"/>
    </row>
    <row r="4" spans="1:6" x14ac:dyDescent="0.2">
      <c r="B4" s="2"/>
      <c r="C4" s="26"/>
      <c r="D4" s="50" t="s">
        <v>20</v>
      </c>
      <c r="E4" s="51"/>
      <c r="F4" s="51"/>
    </row>
    <row r="5" spans="1:6" x14ac:dyDescent="0.2">
      <c r="B5" s="2"/>
      <c r="C5" s="26"/>
      <c r="D5" s="50" t="s">
        <v>21</v>
      </c>
      <c r="E5" s="51"/>
      <c r="F5" s="51"/>
    </row>
    <row r="6" spans="1:6" x14ac:dyDescent="0.2">
      <c r="B6" s="2"/>
      <c r="C6" s="26"/>
      <c r="D6" s="50" t="s">
        <v>22</v>
      </c>
      <c r="E6" s="51"/>
      <c r="F6" s="51"/>
    </row>
    <row r="7" spans="1:6" x14ac:dyDescent="0.2">
      <c r="B7" s="2"/>
      <c r="C7" s="26"/>
      <c r="D7" s="50" t="s">
        <v>23</v>
      </c>
      <c r="E7" s="51"/>
      <c r="F7" s="51"/>
    </row>
    <row r="8" spans="1:6" x14ac:dyDescent="0.2">
      <c r="B8" s="2"/>
      <c r="C8" s="26"/>
      <c r="D8" s="50" t="s">
        <v>24</v>
      </c>
      <c r="E8" s="51"/>
      <c r="F8" s="51"/>
    </row>
    <row r="9" spans="1:6" ht="39.950000000000003" customHeight="1" x14ac:dyDescent="0.2">
      <c r="B9" s="2"/>
      <c r="C9" s="55"/>
      <c r="D9" s="58" t="s">
        <v>77</v>
      </c>
      <c r="E9" s="52"/>
      <c r="F9" s="52"/>
    </row>
    <row r="10" spans="1:6" x14ac:dyDescent="0.2">
      <c r="B10" s="2"/>
      <c r="D10" s="2"/>
      <c r="E10" s="2"/>
      <c r="F10" s="2"/>
    </row>
    <row r="11" spans="1:6" ht="36" customHeight="1" x14ac:dyDescent="0.2">
      <c r="A11" s="56" t="s">
        <v>136</v>
      </c>
      <c r="B11" s="56"/>
      <c r="C11" s="56"/>
      <c r="D11" s="56"/>
      <c r="E11" s="56"/>
      <c r="F11" s="56"/>
    </row>
    <row r="12" spans="1:6" ht="18" x14ac:dyDescent="0.2">
      <c r="A12" s="57" t="s">
        <v>137</v>
      </c>
      <c r="B12" s="57"/>
      <c r="C12" s="57"/>
      <c r="D12" s="57"/>
      <c r="E12" s="57"/>
      <c r="F12" s="57"/>
    </row>
    <row r="13" spans="1:6" x14ac:dyDescent="0.2">
      <c r="B13" s="2"/>
      <c r="F13" s="2"/>
    </row>
    <row r="14" spans="1:6" ht="15.75" thickBot="1" x14ac:dyDescent="0.25">
      <c r="B14" s="2"/>
      <c r="C14" s="48" t="s">
        <v>7</v>
      </c>
      <c r="D14" s="48"/>
      <c r="E14" s="48"/>
      <c r="F14" s="48"/>
    </row>
    <row r="15" spans="1:6" ht="15.75" thickBot="1" x14ac:dyDescent="0.25">
      <c r="A15" s="1" t="s">
        <v>64</v>
      </c>
      <c r="B15" s="1" t="s">
        <v>16</v>
      </c>
      <c r="C15" s="9" t="s">
        <v>76</v>
      </c>
      <c r="D15" s="9" t="s">
        <v>75</v>
      </c>
      <c r="E15" s="9" t="s">
        <v>70</v>
      </c>
      <c r="F15" s="2"/>
    </row>
    <row r="16" spans="1:6" ht="15" thickBot="1" x14ac:dyDescent="0.25">
      <c r="A16" s="13"/>
      <c r="B16" s="13">
        <v>2.5</v>
      </c>
      <c r="C16" s="3" t="s">
        <v>61</v>
      </c>
      <c r="D16" s="29">
        <v>940101</v>
      </c>
      <c r="E16" s="29">
        <v>1</v>
      </c>
      <c r="F16" s="2"/>
    </row>
    <row r="17" spans="1:6" ht="15" thickBot="1" x14ac:dyDescent="0.25">
      <c r="A17" s="13"/>
      <c r="B17" s="13">
        <v>3.5</v>
      </c>
      <c r="C17" s="3" t="s">
        <v>38</v>
      </c>
      <c r="D17" s="29">
        <v>940139</v>
      </c>
      <c r="E17" s="29">
        <v>4</v>
      </c>
      <c r="F17" s="46"/>
    </row>
    <row r="18" spans="1:6" ht="15" thickBot="1" x14ac:dyDescent="0.25">
      <c r="A18" s="13"/>
      <c r="B18" s="13">
        <v>3.5</v>
      </c>
      <c r="C18" s="3" t="s">
        <v>44</v>
      </c>
      <c r="D18" s="29">
        <v>940142</v>
      </c>
      <c r="E18" s="29">
        <v>5</v>
      </c>
      <c r="F18" s="46"/>
    </row>
    <row r="19" spans="1:6" ht="15" thickBot="1" x14ac:dyDescent="0.25">
      <c r="A19" s="13"/>
      <c r="B19" s="13">
        <v>3.5</v>
      </c>
      <c r="C19" s="3" t="s">
        <v>45</v>
      </c>
      <c r="D19" s="29">
        <v>940170</v>
      </c>
      <c r="E19" s="29">
        <v>5</v>
      </c>
      <c r="F19" s="46"/>
    </row>
    <row r="20" spans="1:6" ht="43.5" thickBot="1" x14ac:dyDescent="0.25">
      <c r="A20" s="13"/>
      <c r="B20" s="13">
        <v>1.5</v>
      </c>
      <c r="C20" s="3" t="s">
        <v>47</v>
      </c>
      <c r="D20" s="29">
        <v>940189</v>
      </c>
      <c r="E20" s="29">
        <v>7</v>
      </c>
      <c r="F20" s="46" t="s">
        <v>87</v>
      </c>
    </row>
    <row r="21" spans="1:6" ht="43.5" thickBot="1" x14ac:dyDescent="0.25">
      <c r="A21" s="13"/>
      <c r="B21" s="13">
        <v>3.5</v>
      </c>
      <c r="C21" s="3" t="s">
        <v>48</v>
      </c>
      <c r="D21" s="29">
        <v>940195</v>
      </c>
      <c r="E21" s="29">
        <v>8</v>
      </c>
      <c r="F21" s="46" t="s">
        <v>88</v>
      </c>
    </row>
    <row r="22" spans="1:6" ht="15" thickBot="1" x14ac:dyDescent="0.25">
      <c r="A22" s="13"/>
      <c r="B22" s="13">
        <v>3.5</v>
      </c>
      <c r="C22" s="3" t="s">
        <v>32</v>
      </c>
      <c r="D22" s="29">
        <v>940202</v>
      </c>
      <c r="E22" s="29">
        <v>2</v>
      </c>
      <c r="F22" s="46"/>
    </row>
    <row r="23" spans="1:6" ht="15" thickBot="1" x14ac:dyDescent="0.25">
      <c r="A23" s="13"/>
      <c r="B23" s="13">
        <v>3.5</v>
      </c>
      <c r="C23" s="3" t="s">
        <v>67</v>
      </c>
      <c r="D23" s="29">
        <v>940219</v>
      </c>
      <c r="E23" s="29">
        <v>2</v>
      </c>
      <c r="F23" s="46"/>
    </row>
    <row r="24" spans="1:6" ht="15" thickBot="1" x14ac:dyDescent="0.25">
      <c r="A24" s="13"/>
      <c r="B24" s="13">
        <v>4</v>
      </c>
      <c r="C24" s="3" t="s">
        <v>2</v>
      </c>
      <c r="D24" s="29">
        <v>940224</v>
      </c>
      <c r="E24" s="29">
        <v>3</v>
      </c>
      <c r="F24" s="46"/>
    </row>
    <row r="25" spans="1:6" ht="29.25" thickBot="1" x14ac:dyDescent="0.25">
      <c r="A25" s="13"/>
      <c r="B25" s="13">
        <v>4</v>
      </c>
      <c r="C25" s="3" t="s">
        <v>34</v>
      </c>
      <c r="D25" s="29">
        <v>940312</v>
      </c>
      <c r="E25" s="29">
        <v>3</v>
      </c>
      <c r="F25" s="46" t="s">
        <v>83</v>
      </c>
    </row>
    <row r="26" spans="1:6" ht="15" thickBot="1" x14ac:dyDescent="0.25">
      <c r="A26" s="13"/>
      <c r="B26" s="13">
        <v>3.5</v>
      </c>
      <c r="C26" s="3" t="s">
        <v>39</v>
      </c>
      <c r="D26" s="29">
        <v>940314</v>
      </c>
      <c r="E26" s="29">
        <v>4</v>
      </c>
      <c r="F26" s="46"/>
    </row>
    <row r="27" spans="1:6" ht="15" thickBot="1" x14ac:dyDescent="0.25">
      <c r="A27" s="13"/>
      <c r="B27" s="13">
        <v>3.5</v>
      </c>
      <c r="C27" s="3" t="s">
        <v>69</v>
      </c>
      <c r="D27" s="29">
        <v>940334</v>
      </c>
      <c r="E27" s="29">
        <v>5</v>
      </c>
      <c r="F27" s="46"/>
    </row>
    <row r="28" spans="1:6" ht="15" thickBot="1" x14ac:dyDescent="0.25">
      <c r="A28" s="13"/>
      <c r="B28" s="13">
        <v>4</v>
      </c>
      <c r="C28" s="3" t="s">
        <v>0</v>
      </c>
      <c r="D28" s="29">
        <v>940345</v>
      </c>
      <c r="E28" s="29">
        <v>1</v>
      </c>
      <c r="F28" s="46"/>
    </row>
    <row r="29" spans="1:6" ht="15" thickBot="1" x14ac:dyDescent="0.25">
      <c r="A29" s="13"/>
      <c r="B29" s="13">
        <v>4</v>
      </c>
      <c r="C29" s="3" t="s">
        <v>63</v>
      </c>
      <c r="D29" s="29">
        <v>940411</v>
      </c>
      <c r="E29" s="29">
        <v>2</v>
      </c>
      <c r="F29" s="46" t="s">
        <v>81</v>
      </c>
    </row>
    <row r="30" spans="1:6" ht="29.25" thickBot="1" x14ac:dyDescent="0.25">
      <c r="A30" s="13"/>
      <c r="B30" s="13">
        <v>3.5</v>
      </c>
      <c r="C30" s="3" t="s">
        <v>35</v>
      </c>
      <c r="D30" s="29">
        <v>940424</v>
      </c>
      <c r="E30" s="29">
        <v>3</v>
      </c>
      <c r="F30" s="46" t="s">
        <v>84</v>
      </c>
    </row>
    <row r="31" spans="1:6" ht="15" thickBot="1" x14ac:dyDescent="0.25">
      <c r="A31" s="13"/>
      <c r="B31" s="13">
        <v>2.5</v>
      </c>
      <c r="C31" s="3" t="s">
        <v>36</v>
      </c>
      <c r="D31" s="29">
        <v>940564</v>
      </c>
      <c r="E31" s="29">
        <v>3</v>
      </c>
      <c r="F31" s="46"/>
    </row>
    <row r="32" spans="1:6" ht="15" thickBot="1" x14ac:dyDescent="0.25">
      <c r="A32" s="13"/>
      <c r="B32" s="13">
        <v>3.5</v>
      </c>
      <c r="C32" s="3" t="s">
        <v>37</v>
      </c>
      <c r="D32" s="29">
        <v>940594</v>
      </c>
      <c r="E32" s="29">
        <v>3</v>
      </c>
      <c r="F32" s="46"/>
    </row>
    <row r="33" spans="1:6" ht="29.25" thickBot="1" x14ac:dyDescent="0.25">
      <c r="A33" s="13"/>
      <c r="B33" s="13">
        <v>2</v>
      </c>
      <c r="C33" s="3" t="s">
        <v>40</v>
      </c>
      <c r="D33" s="29">
        <v>940820</v>
      </c>
      <c r="E33" s="29">
        <v>4</v>
      </c>
      <c r="F33" s="46" t="s">
        <v>85</v>
      </c>
    </row>
    <row r="34" spans="1:6" ht="15" thickBot="1" x14ac:dyDescent="0.25">
      <c r="A34" s="13"/>
      <c r="B34" s="13">
        <v>3.5</v>
      </c>
      <c r="C34" s="3" t="s">
        <v>43</v>
      </c>
      <c r="D34" s="29">
        <v>950140</v>
      </c>
      <c r="E34" s="29">
        <v>5</v>
      </c>
      <c r="F34" s="46"/>
    </row>
    <row r="35" spans="1:6" ht="15" thickBot="1" x14ac:dyDescent="0.25">
      <c r="A35" s="13"/>
      <c r="B35" s="13">
        <v>2.5</v>
      </c>
      <c r="C35" s="3" t="s">
        <v>41</v>
      </c>
      <c r="D35" s="29">
        <v>950605</v>
      </c>
      <c r="E35" s="29">
        <v>4</v>
      </c>
      <c r="F35" s="46"/>
    </row>
    <row r="36" spans="1:6" ht="15" thickBot="1" x14ac:dyDescent="0.25">
      <c r="A36" s="13"/>
      <c r="B36" s="13">
        <v>3.5</v>
      </c>
      <c r="C36" s="3" t="s">
        <v>46</v>
      </c>
      <c r="D36" s="29">
        <v>960324</v>
      </c>
      <c r="E36" s="29">
        <v>6</v>
      </c>
      <c r="F36" s="46"/>
    </row>
    <row r="37" spans="1:6" ht="15" thickBot="1" x14ac:dyDescent="0.25">
      <c r="A37" s="13"/>
      <c r="B37" s="13">
        <v>3.5</v>
      </c>
      <c r="C37" s="3" t="s">
        <v>42</v>
      </c>
      <c r="D37" s="29">
        <v>970800</v>
      </c>
      <c r="E37" s="29">
        <v>4</v>
      </c>
      <c r="F37" s="46"/>
    </row>
    <row r="38" spans="1:6" ht="15" thickBot="1" x14ac:dyDescent="0.25">
      <c r="A38" s="13"/>
      <c r="B38" s="13">
        <v>5</v>
      </c>
      <c r="C38" s="3" t="s">
        <v>29</v>
      </c>
      <c r="D38" s="29">
        <v>1040042</v>
      </c>
      <c r="E38" s="29">
        <v>1</v>
      </c>
      <c r="F38" s="46" t="s">
        <v>79</v>
      </c>
    </row>
    <row r="39" spans="1:6" ht="15" thickBot="1" x14ac:dyDescent="0.25">
      <c r="A39" s="13"/>
      <c r="B39" s="13">
        <v>5</v>
      </c>
      <c r="C39" s="3" t="s">
        <v>33</v>
      </c>
      <c r="D39" s="29">
        <v>1040044</v>
      </c>
      <c r="E39" s="29">
        <v>2</v>
      </c>
      <c r="F39" s="46" t="s">
        <v>82</v>
      </c>
    </row>
    <row r="40" spans="1:6" ht="15" thickBot="1" x14ac:dyDescent="0.25">
      <c r="A40" s="13"/>
      <c r="B40" s="13">
        <v>5</v>
      </c>
      <c r="C40" s="3" t="s">
        <v>68</v>
      </c>
      <c r="D40" s="29">
        <v>1040065</v>
      </c>
      <c r="E40" s="29">
        <v>1</v>
      </c>
      <c r="F40" s="46" t="s">
        <v>78</v>
      </c>
    </row>
    <row r="41" spans="1:6" ht="29.25" thickBot="1" x14ac:dyDescent="0.25">
      <c r="A41" s="13"/>
      <c r="B41" s="13">
        <v>2.5</v>
      </c>
      <c r="C41" s="3" t="s">
        <v>1</v>
      </c>
      <c r="D41" s="29">
        <v>1140051</v>
      </c>
      <c r="E41" s="29">
        <v>3</v>
      </c>
      <c r="F41" s="46" t="s">
        <v>86</v>
      </c>
    </row>
    <row r="42" spans="1:6" ht="29.25" thickBot="1" x14ac:dyDescent="0.25">
      <c r="A42" s="13"/>
      <c r="B42" s="13">
        <v>4</v>
      </c>
      <c r="C42" s="3" t="s">
        <v>30</v>
      </c>
      <c r="D42" s="29">
        <v>2340221</v>
      </c>
      <c r="E42" s="29">
        <v>1</v>
      </c>
      <c r="F42" s="46" t="s">
        <v>80</v>
      </c>
    </row>
    <row r="43" spans="1:6" ht="15" thickBot="1" x14ac:dyDescent="0.25">
      <c r="A43" s="13"/>
      <c r="B43" s="13">
        <v>3</v>
      </c>
      <c r="C43" s="3" t="s">
        <v>49</v>
      </c>
      <c r="D43" s="29">
        <v>3240033</v>
      </c>
      <c r="E43" s="29">
        <v>2</v>
      </c>
      <c r="F43" s="29"/>
    </row>
    <row r="44" spans="1:6" ht="15" thickBot="1" x14ac:dyDescent="0.25">
      <c r="A44" s="13"/>
      <c r="B44" s="13">
        <v>1</v>
      </c>
      <c r="C44" s="33" t="s">
        <v>31</v>
      </c>
      <c r="D44" s="33" t="s">
        <v>66</v>
      </c>
      <c r="E44" s="33"/>
      <c r="F44" s="29"/>
    </row>
    <row r="45" spans="1:6" ht="15" thickBot="1" x14ac:dyDescent="0.25">
      <c r="A45" s="13"/>
      <c r="B45" s="13">
        <v>1</v>
      </c>
      <c r="C45" s="33" t="s">
        <v>31</v>
      </c>
      <c r="D45" s="33" t="s">
        <v>66</v>
      </c>
      <c r="E45" s="33"/>
      <c r="F45" s="29"/>
    </row>
    <row r="46" spans="1:6" ht="15" thickBot="1" x14ac:dyDescent="0.25">
      <c r="B46" s="5">
        <f>+SUMPRODUCT(B16:B45,A16:A45)</f>
        <v>0</v>
      </c>
      <c r="C46" s="6" t="s">
        <v>3</v>
      </c>
      <c r="D46" s="29"/>
      <c r="E46" s="29"/>
      <c r="F46" s="29"/>
    </row>
    <row r="47" spans="1:6" ht="13.5" customHeight="1" x14ac:dyDescent="0.2">
      <c r="D47" s="9"/>
      <c r="E47" s="9"/>
      <c r="F47" s="29"/>
    </row>
    <row r="48" spans="1:6" ht="13.5" customHeight="1" thickBot="1" x14ac:dyDescent="0.25">
      <c r="C48" s="48" t="s">
        <v>8</v>
      </c>
      <c r="D48" s="48"/>
      <c r="E48" s="48"/>
      <c r="F48" s="48"/>
    </row>
    <row r="49" spans="1:6" ht="15" thickBot="1" x14ac:dyDescent="0.25">
      <c r="A49" s="14"/>
      <c r="B49" s="14"/>
      <c r="C49" s="3" t="s">
        <v>18</v>
      </c>
      <c r="D49" s="29"/>
      <c r="E49" s="29"/>
      <c r="F49" s="29"/>
    </row>
    <row r="50" spans="1:6" ht="15" thickBot="1" x14ac:dyDescent="0.25">
      <c r="A50" s="15"/>
      <c r="B50" s="15"/>
      <c r="C50" s="3" t="s">
        <v>89</v>
      </c>
      <c r="D50" s="29"/>
      <c r="E50" s="29"/>
      <c r="F50" s="29"/>
    </row>
    <row r="51" spans="1:6" ht="15" thickBot="1" x14ac:dyDescent="0.25">
      <c r="A51" s="15"/>
      <c r="B51" s="15"/>
      <c r="C51" s="3" t="s">
        <v>90</v>
      </c>
      <c r="D51" s="29"/>
      <c r="E51" s="29"/>
      <c r="F51" s="29"/>
    </row>
    <row r="52" spans="1:6" ht="15" thickBot="1" x14ac:dyDescent="0.25">
      <c r="A52" s="15"/>
      <c r="B52" s="15"/>
      <c r="C52" s="3" t="s">
        <v>91</v>
      </c>
      <c r="D52" s="29"/>
      <c r="E52" s="29"/>
      <c r="F52" s="29"/>
    </row>
    <row r="53" spans="1:6" ht="15" thickBot="1" x14ac:dyDescent="0.25">
      <c r="A53" s="15"/>
      <c r="B53" s="15"/>
      <c r="C53" s="3" t="s">
        <v>92</v>
      </c>
      <c r="D53" s="29" t="s">
        <v>4</v>
      </c>
      <c r="E53" s="29"/>
      <c r="F53" s="29"/>
    </row>
    <row r="54" spans="1:6" ht="15" thickBot="1" x14ac:dyDescent="0.25">
      <c r="A54" s="15"/>
      <c r="B54" s="15"/>
      <c r="C54" s="3" t="s">
        <v>93</v>
      </c>
      <c r="D54" s="29"/>
      <c r="E54" s="29"/>
      <c r="F54" s="29"/>
    </row>
    <row r="55" spans="1:6" ht="15" thickBot="1" x14ac:dyDescent="0.25">
      <c r="A55" s="15"/>
      <c r="B55" s="15"/>
      <c r="C55" s="3" t="s">
        <v>94</v>
      </c>
      <c r="D55" s="29"/>
      <c r="E55" s="29"/>
      <c r="F55" s="29"/>
    </row>
    <row r="56" spans="1:6" ht="15" thickBot="1" x14ac:dyDescent="0.25">
      <c r="A56" s="15"/>
      <c r="B56" s="15"/>
      <c r="C56" s="3" t="s">
        <v>95</v>
      </c>
      <c r="D56" s="29"/>
      <c r="E56" s="29"/>
      <c r="F56" s="29"/>
    </row>
    <row r="57" spans="1:6" ht="15" thickBot="1" x14ac:dyDescent="0.25">
      <c r="A57" s="15"/>
      <c r="B57" s="15"/>
      <c r="C57" s="3" t="s">
        <v>96</v>
      </c>
      <c r="D57" s="29"/>
      <c r="E57" s="29"/>
      <c r="F57" s="29"/>
    </row>
    <row r="58" spans="1:6" ht="15" thickBot="1" x14ac:dyDescent="0.25">
      <c r="A58" s="15"/>
      <c r="B58" s="15"/>
      <c r="C58" s="3" t="s">
        <v>97</v>
      </c>
      <c r="D58" s="29"/>
      <c r="E58" s="29"/>
      <c r="F58" s="29"/>
    </row>
    <row r="59" spans="1:6" ht="15" thickBot="1" x14ac:dyDescent="0.25">
      <c r="A59" s="15"/>
      <c r="B59" s="15"/>
      <c r="C59" s="3" t="s">
        <v>98</v>
      </c>
      <c r="D59" s="29"/>
      <c r="E59" s="29"/>
      <c r="F59" s="29"/>
    </row>
    <row r="60" spans="1:6" ht="15" thickBot="1" x14ac:dyDescent="0.25">
      <c r="A60" s="15"/>
      <c r="B60" s="15"/>
      <c r="C60" s="3" t="s">
        <v>134</v>
      </c>
      <c r="D60" s="29"/>
      <c r="E60" s="29"/>
      <c r="F60" s="29"/>
    </row>
    <row r="61" spans="1:6" ht="15" thickBot="1" x14ac:dyDescent="0.25">
      <c r="A61" s="15"/>
      <c r="B61" s="15"/>
      <c r="C61" s="3" t="s">
        <v>135</v>
      </c>
      <c r="D61" s="29"/>
      <c r="E61" s="29"/>
      <c r="F61" s="29"/>
    </row>
    <row r="62" spans="1:6" ht="15.75" thickBot="1" x14ac:dyDescent="0.3">
      <c r="B62" s="5">
        <f>+SUMPRODUCT(B49:B61,A49:A61)</f>
        <v>0</v>
      </c>
      <c r="C62" s="6" t="s">
        <v>5</v>
      </c>
      <c r="D62" s="54" t="s">
        <v>26</v>
      </c>
      <c r="E62" s="54"/>
      <c r="F62" s="54"/>
    </row>
    <row r="63" spans="1:6" x14ac:dyDescent="0.2">
      <c r="F63" s="29"/>
    </row>
    <row r="64" spans="1:6" x14ac:dyDescent="0.2">
      <c r="F64" s="29"/>
    </row>
    <row r="65" spans="1:7" ht="15.75" thickBot="1" x14ac:dyDescent="0.25">
      <c r="C65" s="48" t="s">
        <v>50</v>
      </c>
      <c r="D65" s="48"/>
      <c r="E65" s="48"/>
      <c r="F65" s="48"/>
      <c r="G65" s="12"/>
    </row>
    <row r="66" spans="1:7" ht="15" thickBot="1" x14ac:dyDescent="0.25">
      <c r="A66" s="14"/>
      <c r="B66" s="14"/>
      <c r="C66" s="3" t="s">
        <v>99</v>
      </c>
      <c r="D66" s="29"/>
      <c r="E66" s="29"/>
      <c r="F66" s="29"/>
    </row>
    <row r="67" spans="1:7" ht="15" thickBot="1" x14ac:dyDescent="0.25">
      <c r="A67" s="14"/>
      <c r="B67" s="15"/>
      <c r="C67" s="3" t="s">
        <v>100</v>
      </c>
      <c r="D67" s="29"/>
      <c r="E67" s="29"/>
      <c r="F67" s="29"/>
    </row>
    <row r="68" spans="1:7" ht="15" thickBot="1" x14ac:dyDescent="0.25">
      <c r="A68" s="14"/>
      <c r="B68" s="15"/>
      <c r="C68" s="3" t="s">
        <v>101</v>
      </c>
      <c r="D68" s="29"/>
      <c r="E68" s="29"/>
      <c r="F68" s="29"/>
    </row>
    <row r="69" spans="1:7" ht="15" thickBot="1" x14ac:dyDescent="0.25">
      <c r="A69" s="14"/>
      <c r="B69" s="15"/>
      <c r="C69" s="3" t="s">
        <v>102</v>
      </c>
      <c r="D69" s="29"/>
      <c r="E69" s="29"/>
      <c r="F69" s="29"/>
    </row>
    <row r="70" spans="1:7" ht="15" thickBot="1" x14ac:dyDescent="0.25">
      <c r="A70" s="14"/>
      <c r="B70" s="15"/>
      <c r="C70" s="3" t="s">
        <v>103</v>
      </c>
      <c r="D70" s="29"/>
      <c r="E70" s="29"/>
      <c r="F70" s="29"/>
    </row>
    <row r="71" spans="1:7" ht="15" thickBot="1" x14ac:dyDescent="0.25">
      <c r="A71" s="14"/>
      <c r="B71" s="15"/>
      <c r="C71" s="3" t="s">
        <v>104</v>
      </c>
      <c r="D71" s="29"/>
      <c r="E71" s="29"/>
      <c r="F71" s="29"/>
    </row>
    <row r="72" spans="1:7" ht="15" thickBot="1" x14ac:dyDescent="0.25">
      <c r="A72" s="14"/>
      <c r="B72" s="15"/>
      <c r="C72" s="3" t="s">
        <v>105</v>
      </c>
      <c r="D72" s="29"/>
      <c r="E72" s="29"/>
      <c r="F72" s="29"/>
    </row>
    <row r="73" spans="1:7" ht="15" thickBot="1" x14ac:dyDescent="0.25">
      <c r="A73" s="14"/>
      <c r="B73" s="15"/>
      <c r="C73" s="3" t="s">
        <v>106</v>
      </c>
      <c r="D73" s="29"/>
      <c r="E73" s="29"/>
      <c r="F73" s="29"/>
    </row>
    <row r="74" spans="1:7" ht="15" x14ac:dyDescent="0.25">
      <c r="B74" s="7">
        <f>+SUMPRODUCT(B66:B73,A66:A73)</f>
        <v>0</v>
      </c>
      <c r="C74" s="6" t="s">
        <v>51</v>
      </c>
      <c r="D74" s="54" t="s">
        <v>52</v>
      </c>
      <c r="E74" s="54"/>
      <c r="F74" s="54"/>
    </row>
    <row r="75" spans="1:7" x14ac:dyDescent="0.2">
      <c r="F75" s="29"/>
    </row>
    <row r="76" spans="1:7" ht="15.75" thickBot="1" x14ac:dyDescent="0.25">
      <c r="C76" s="48" t="s">
        <v>53</v>
      </c>
      <c r="D76" s="48"/>
      <c r="E76" s="48"/>
      <c r="F76" s="48"/>
      <c r="G76" s="12"/>
    </row>
    <row r="77" spans="1:7" ht="15" thickBot="1" x14ac:dyDescent="0.25">
      <c r="A77" s="14"/>
      <c r="B77" s="14"/>
      <c r="C77" s="3" t="s">
        <v>107</v>
      </c>
      <c r="D77" s="29"/>
      <c r="E77" s="29"/>
      <c r="F77" s="29"/>
    </row>
    <row r="78" spans="1:7" ht="15" thickBot="1" x14ac:dyDescent="0.25">
      <c r="A78" s="14"/>
      <c r="B78" s="15"/>
      <c r="C78" s="3" t="s">
        <v>108</v>
      </c>
      <c r="D78" s="29"/>
      <c r="E78" s="29"/>
      <c r="F78" s="29"/>
    </row>
    <row r="79" spans="1:7" ht="15" x14ac:dyDescent="0.25">
      <c r="B79" s="7">
        <f>+SUMPRODUCT(B77:B78,A77:A78)</f>
        <v>0</v>
      </c>
      <c r="C79" s="6" t="s">
        <v>54</v>
      </c>
      <c r="D79" s="54" t="s">
        <v>52</v>
      </c>
      <c r="E79" s="54"/>
      <c r="F79" s="54"/>
    </row>
    <row r="80" spans="1:7" x14ac:dyDescent="0.2">
      <c r="F80" s="29"/>
    </row>
    <row r="81" spans="1:7" x14ac:dyDescent="0.2">
      <c r="B81" s="8"/>
      <c r="D81" s="2"/>
      <c r="E81" s="2"/>
      <c r="F81" s="29"/>
    </row>
    <row r="82" spans="1:7" ht="15.75" thickBot="1" x14ac:dyDescent="0.25">
      <c r="C82" s="48" t="s">
        <v>55</v>
      </c>
      <c r="D82" s="48"/>
      <c r="E82" s="48"/>
      <c r="F82" s="48"/>
      <c r="G82" s="12"/>
    </row>
    <row r="83" spans="1:7" ht="15" thickBot="1" x14ac:dyDescent="0.25">
      <c r="A83" s="14"/>
      <c r="B83" s="14"/>
      <c r="C83" s="25" t="s">
        <v>109</v>
      </c>
      <c r="D83" s="29"/>
      <c r="E83" s="29"/>
      <c r="F83" s="29"/>
    </row>
    <row r="84" spans="1:7" ht="15" thickBot="1" x14ac:dyDescent="0.25">
      <c r="A84" s="14"/>
      <c r="B84" s="15"/>
      <c r="C84" s="34" t="s">
        <v>110</v>
      </c>
      <c r="D84" s="29"/>
      <c r="E84" s="29"/>
      <c r="F84" s="29"/>
    </row>
    <row r="85" spans="1:7" ht="15" thickBot="1" x14ac:dyDescent="0.25">
      <c r="A85" s="14"/>
      <c r="B85" s="15"/>
      <c r="C85" s="34" t="s">
        <v>111</v>
      </c>
      <c r="D85" s="29"/>
      <c r="E85" s="29"/>
      <c r="F85" s="29"/>
    </row>
    <row r="86" spans="1:7" ht="15" thickBot="1" x14ac:dyDescent="0.25">
      <c r="A86" s="14"/>
      <c r="B86" s="15"/>
      <c r="C86" s="34" t="s">
        <v>112</v>
      </c>
      <c r="D86" s="29"/>
      <c r="E86" s="29"/>
      <c r="F86" s="29"/>
    </row>
    <row r="87" spans="1:7" ht="15" thickBot="1" x14ac:dyDescent="0.25">
      <c r="A87" s="14"/>
      <c r="B87" s="15"/>
      <c r="C87" s="34" t="s">
        <v>113</v>
      </c>
      <c r="D87" s="29"/>
      <c r="E87" s="29"/>
      <c r="F87" s="29"/>
    </row>
    <row r="88" spans="1:7" ht="15" thickBot="1" x14ac:dyDescent="0.25">
      <c r="A88" s="14"/>
      <c r="B88" s="15"/>
      <c r="C88" s="35" t="s">
        <v>114</v>
      </c>
      <c r="D88" s="29"/>
      <c r="E88" s="29"/>
      <c r="F88" s="29"/>
    </row>
    <row r="89" spans="1:7" ht="15" thickBot="1" x14ac:dyDescent="0.25">
      <c r="A89" s="14"/>
      <c r="B89" s="15"/>
      <c r="C89" s="35" t="s">
        <v>115</v>
      </c>
      <c r="D89" s="29"/>
      <c r="E89" s="29"/>
      <c r="F89" s="29"/>
    </row>
    <row r="90" spans="1:7" ht="15" thickBot="1" x14ac:dyDescent="0.25">
      <c r="A90" s="14"/>
      <c r="B90" s="15"/>
      <c r="C90" s="35" t="s">
        <v>116</v>
      </c>
      <c r="D90" s="29"/>
      <c r="E90" s="29"/>
      <c r="F90" s="29"/>
    </row>
    <row r="91" spans="1:7" ht="15" thickBot="1" x14ac:dyDescent="0.25">
      <c r="A91" s="14"/>
      <c r="B91" s="15"/>
      <c r="C91" s="35" t="s">
        <v>117</v>
      </c>
      <c r="D91" s="29"/>
      <c r="E91" s="29"/>
      <c r="F91" s="29"/>
    </row>
    <row r="92" spans="1:7" ht="15" thickBot="1" x14ac:dyDescent="0.25">
      <c r="A92" s="14"/>
      <c r="B92" s="15"/>
      <c r="C92" s="35" t="s">
        <v>110</v>
      </c>
      <c r="D92" s="29"/>
      <c r="E92" s="29"/>
      <c r="F92" s="29"/>
    </row>
    <row r="93" spans="1:7" ht="15" thickBot="1" x14ac:dyDescent="0.25">
      <c r="A93" s="14"/>
      <c r="B93" s="15"/>
      <c r="C93" s="35" t="s">
        <v>111</v>
      </c>
      <c r="D93" s="29"/>
      <c r="E93" s="29"/>
      <c r="F93" s="29"/>
    </row>
    <row r="94" spans="1:7" ht="15" thickBot="1" x14ac:dyDescent="0.25">
      <c r="A94" s="14"/>
      <c r="B94" s="15"/>
      <c r="C94" s="35" t="s">
        <v>112</v>
      </c>
      <c r="D94" s="29"/>
      <c r="E94" s="29"/>
      <c r="F94" s="29"/>
    </row>
    <row r="95" spans="1:7" ht="15" thickBot="1" x14ac:dyDescent="0.25">
      <c r="A95" s="14"/>
      <c r="B95" s="15"/>
      <c r="C95" s="35" t="s">
        <v>113</v>
      </c>
      <c r="D95" s="29"/>
      <c r="E95" s="29"/>
      <c r="F95" s="29"/>
    </row>
    <row r="96" spans="1:7" ht="36" customHeight="1" x14ac:dyDescent="0.25">
      <c r="B96" s="7">
        <f>+SUMPRODUCT(B83:B95,A83:A95)</f>
        <v>0</v>
      </c>
      <c r="C96" s="6" t="s">
        <v>56</v>
      </c>
      <c r="D96" s="53" t="s">
        <v>57</v>
      </c>
      <c r="E96" s="53"/>
      <c r="F96" s="53"/>
    </row>
    <row r="97" spans="1:7" x14ac:dyDescent="0.2">
      <c r="F97" s="29"/>
    </row>
    <row r="98" spans="1:7" ht="15.75" thickBot="1" x14ac:dyDescent="0.25">
      <c r="C98" s="48" t="s">
        <v>58</v>
      </c>
      <c r="D98" s="48"/>
      <c r="E98" s="48"/>
      <c r="F98" s="48"/>
      <c r="G98" s="12"/>
    </row>
    <row r="99" spans="1:7" ht="15" thickBot="1" x14ac:dyDescent="0.25">
      <c r="A99" s="14"/>
      <c r="B99" s="14"/>
      <c r="C99" s="25" t="s">
        <v>118</v>
      </c>
      <c r="D99" s="29"/>
      <c r="E99" s="29"/>
      <c r="F99" s="29"/>
    </row>
    <row r="100" spans="1:7" ht="29.25" thickBot="1" x14ac:dyDescent="0.25">
      <c r="A100" s="14"/>
      <c r="B100" s="15"/>
      <c r="C100" s="34" t="s">
        <v>119</v>
      </c>
      <c r="D100" s="29"/>
      <c r="E100" s="29"/>
      <c r="F100" s="42" t="s">
        <v>71</v>
      </c>
    </row>
    <row r="101" spans="1:7" ht="15" thickBot="1" x14ac:dyDescent="0.25">
      <c r="A101" s="14"/>
      <c r="B101" s="15"/>
      <c r="C101" s="35" t="s">
        <v>120</v>
      </c>
      <c r="D101" s="29"/>
      <c r="E101" s="29"/>
      <c r="F101" s="29"/>
    </row>
    <row r="102" spans="1:7" ht="15" thickBot="1" x14ac:dyDescent="0.25">
      <c r="A102" s="14"/>
      <c r="B102" s="15"/>
      <c r="C102" s="35" t="s">
        <v>121</v>
      </c>
      <c r="D102" s="29"/>
      <c r="E102" s="29"/>
      <c r="F102" s="29"/>
    </row>
    <row r="103" spans="1:7" ht="15" thickBot="1" x14ac:dyDescent="0.25">
      <c r="A103" s="14"/>
      <c r="B103" s="15"/>
      <c r="C103" s="35" t="s">
        <v>122</v>
      </c>
      <c r="D103" s="29"/>
      <c r="E103" s="29"/>
      <c r="F103" s="29"/>
    </row>
    <row r="104" spans="1:7" ht="15" thickBot="1" x14ac:dyDescent="0.25">
      <c r="A104" s="14"/>
      <c r="B104" s="15"/>
      <c r="C104" s="35" t="s">
        <v>123</v>
      </c>
      <c r="D104" s="29"/>
      <c r="E104" s="29"/>
      <c r="F104" s="29"/>
    </row>
    <row r="105" spans="1:7" ht="15" thickBot="1" x14ac:dyDescent="0.25">
      <c r="A105" s="14"/>
      <c r="B105" s="15"/>
      <c r="C105" s="35" t="s">
        <v>124</v>
      </c>
      <c r="D105" s="29"/>
      <c r="E105" s="29"/>
      <c r="F105" s="29"/>
    </row>
    <row r="106" spans="1:7" ht="15" thickBot="1" x14ac:dyDescent="0.25">
      <c r="A106" s="14"/>
      <c r="B106" s="15"/>
      <c r="C106" s="35" t="s">
        <v>125</v>
      </c>
      <c r="D106" s="29"/>
      <c r="E106" s="29"/>
      <c r="F106" s="29"/>
    </row>
    <row r="107" spans="1:7" ht="33" customHeight="1" x14ac:dyDescent="0.25">
      <c r="B107" s="7">
        <f>+SUMPRODUCT(B99:B106,A99:A106)</f>
        <v>0</v>
      </c>
      <c r="C107" s="6" t="s">
        <v>59</v>
      </c>
      <c r="D107" s="53" t="s">
        <v>57</v>
      </c>
      <c r="E107" s="53"/>
      <c r="F107" s="53"/>
    </row>
    <row r="108" spans="1:7" x14ac:dyDescent="0.2">
      <c r="F108" s="29"/>
    </row>
    <row r="109" spans="1:7" ht="15.75" thickBot="1" x14ac:dyDescent="0.25">
      <c r="C109" s="48" t="s">
        <v>72</v>
      </c>
      <c r="D109" s="48"/>
      <c r="E109" s="48"/>
      <c r="F109" s="48"/>
      <c r="G109" s="12"/>
    </row>
    <row r="110" spans="1:7" ht="15" thickBot="1" x14ac:dyDescent="0.25">
      <c r="A110" s="14"/>
      <c r="B110" s="14"/>
      <c r="D110" s="29"/>
      <c r="E110" s="29"/>
      <c r="F110" s="29"/>
    </row>
    <row r="111" spans="1:7" ht="15.75" thickBot="1" x14ac:dyDescent="0.25">
      <c r="A111" s="14"/>
      <c r="B111" s="15"/>
      <c r="C111" s="40" t="s">
        <v>133</v>
      </c>
      <c r="D111" s="29"/>
      <c r="E111" s="29"/>
      <c r="F111" s="29"/>
    </row>
    <row r="112" spans="1:7" ht="15.75" thickBot="1" x14ac:dyDescent="0.25">
      <c r="A112" s="14"/>
      <c r="B112" s="15"/>
      <c r="C112" s="40" t="s">
        <v>132</v>
      </c>
      <c r="D112" s="29"/>
      <c r="E112" s="29"/>
      <c r="F112" s="29"/>
    </row>
    <row r="113" spans="1:6" ht="15.75" thickBot="1" x14ac:dyDescent="0.25">
      <c r="A113" s="14"/>
      <c r="B113" s="15"/>
      <c r="C113" s="40" t="s">
        <v>131</v>
      </c>
      <c r="D113" s="29"/>
      <c r="E113" s="29"/>
      <c r="F113" s="29"/>
    </row>
    <row r="114" spans="1:6" ht="15.75" thickBot="1" x14ac:dyDescent="0.25">
      <c r="A114" s="14"/>
      <c r="B114" s="15"/>
      <c r="C114" s="40" t="s">
        <v>130</v>
      </c>
      <c r="D114" s="29"/>
      <c r="E114" s="29"/>
      <c r="F114" s="29"/>
    </row>
    <row r="115" spans="1:6" ht="15" thickBot="1" x14ac:dyDescent="0.25">
      <c r="A115" s="14"/>
      <c r="B115" s="15"/>
      <c r="C115" s="34" t="s">
        <v>129</v>
      </c>
      <c r="D115" s="29"/>
      <c r="E115" s="29"/>
      <c r="F115" s="29"/>
    </row>
    <row r="116" spans="1:6" ht="15" thickBot="1" x14ac:dyDescent="0.25">
      <c r="A116" s="14"/>
      <c r="B116" s="15"/>
      <c r="C116" s="34" t="s">
        <v>128</v>
      </c>
      <c r="D116" s="29"/>
      <c r="E116" s="29"/>
      <c r="F116" s="29"/>
    </row>
    <row r="117" spans="1:6" ht="15" thickBot="1" x14ac:dyDescent="0.25">
      <c r="A117" s="14"/>
      <c r="B117" s="15"/>
      <c r="C117" s="34" t="s">
        <v>127</v>
      </c>
      <c r="D117" s="29"/>
      <c r="E117" s="29"/>
      <c r="F117" s="29"/>
    </row>
    <row r="118" spans="1:6" ht="15" thickBot="1" x14ac:dyDescent="0.25">
      <c r="A118" s="14"/>
      <c r="B118" s="15"/>
      <c r="C118" s="35" t="s">
        <v>133</v>
      </c>
      <c r="D118" s="29"/>
      <c r="E118" s="29"/>
      <c r="F118" s="29"/>
    </row>
    <row r="119" spans="1:6" ht="15" thickBot="1" x14ac:dyDescent="0.25">
      <c r="A119" s="14"/>
      <c r="B119" s="15"/>
      <c r="C119" s="35" t="s">
        <v>132</v>
      </c>
      <c r="D119" s="29"/>
      <c r="E119" s="29"/>
      <c r="F119" s="29"/>
    </row>
    <row r="120" spans="1:6" ht="15" thickBot="1" x14ac:dyDescent="0.25">
      <c r="A120" s="14"/>
      <c r="B120" s="15"/>
      <c r="C120" s="35" t="s">
        <v>131</v>
      </c>
      <c r="D120" s="29"/>
      <c r="E120" s="29"/>
      <c r="F120" s="29"/>
    </row>
    <row r="121" spans="1:6" ht="15" thickBot="1" x14ac:dyDescent="0.25">
      <c r="A121" s="14"/>
      <c r="B121" s="15"/>
      <c r="C121" s="35" t="s">
        <v>130</v>
      </c>
      <c r="D121" s="29"/>
      <c r="E121" s="29"/>
      <c r="F121" s="29"/>
    </row>
    <row r="122" spans="1:6" ht="15" thickBot="1" x14ac:dyDescent="0.25">
      <c r="A122" s="14"/>
      <c r="B122" s="15"/>
      <c r="C122" s="35" t="s">
        <v>129</v>
      </c>
      <c r="D122" s="29"/>
      <c r="E122" s="29"/>
      <c r="F122" s="29"/>
    </row>
    <row r="123" spans="1:6" ht="15" thickBot="1" x14ac:dyDescent="0.25">
      <c r="A123" s="14"/>
      <c r="B123" s="15"/>
      <c r="C123" s="35" t="s">
        <v>128</v>
      </c>
      <c r="D123" s="29"/>
      <c r="E123" s="29"/>
      <c r="F123" s="29"/>
    </row>
    <row r="124" spans="1:6" ht="15" thickBot="1" x14ac:dyDescent="0.25">
      <c r="A124" s="14"/>
      <c r="B124" s="15"/>
      <c r="C124" s="35" t="s">
        <v>127</v>
      </c>
      <c r="D124" s="29"/>
      <c r="E124" s="29"/>
      <c r="F124" s="29"/>
    </row>
    <row r="125" spans="1:6" ht="15" thickBot="1" x14ac:dyDescent="0.25">
      <c r="A125" s="14"/>
      <c r="B125" s="15"/>
      <c r="C125" s="35" t="s">
        <v>126</v>
      </c>
      <c r="D125" s="29"/>
      <c r="E125" s="29"/>
      <c r="F125" s="29"/>
    </row>
    <row r="126" spans="1:6" ht="15" thickBot="1" x14ac:dyDescent="0.25">
      <c r="A126" s="14"/>
      <c r="B126" s="15"/>
      <c r="D126" s="29"/>
      <c r="E126" s="29"/>
      <c r="F126" s="29"/>
    </row>
    <row r="127" spans="1:6" ht="38.25" customHeight="1" x14ac:dyDescent="0.25">
      <c r="B127" s="7">
        <f>+SUMPRODUCT(B110:B126,A110:A126)</f>
        <v>0</v>
      </c>
      <c r="C127" s="6" t="s">
        <v>73</v>
      </c>
      <c r="D127" s="53" t="s">
        <v>57</v>
      </c>
      <c r="E127" s="53"/>
      <c r="F127" s="53"/>
    </row>
    <row r="128" spans="1:6" x14ac:dyDescent="0.2">
      <c r="F128" s="29"/>
    </row>
    <row r="129" spans="2:6" x14ac:dyDescent="0.2">
      <c r="F129" s="29"/>
    </row>
    <row r="130" spans="2:6" x14ac:dyDescent="0.2">
      <c r="F130" s="29"/>
    </row>
    <row r="131" spans="2:6" x14ac:dyDescent="0.2">
      <c r="F131" s="29"/>
    </row>
    <row r="132" spans="2:6" ht="15" x14ac:dyDescent="0.2">
      <c r="C132" s="48" t="s">
        <v>12</v>
      </c>
      <c r="D132" s="48"/>
      <c r="E132" s="48"/>
      <c r="F132" s="48"/>
    </row>
    <row r="133" spans="2:6" ht="15.75" thickBot="1" x14ac:dyDescent="0.25">
      <c r="B133" s="12" t="s">
        <v>65</v>
      </c>
      <c r="C133" s="12" t="s">
        <v>27</v>
      </c>
      <c r="D133" s="2"/>
      <c r="E133" s="9"/>
      <c r="F133" s="29"/>
    </row>
    <row r="134" spans="2:6" ht="15" thickBot="1" x14ac:dyDescent="0.25">
      <c r="B134" s="14"/>
      <c r="C134" s="25"/>
      <c r="D134" s="10">
        <v>1</v>
      </c>
      <c r="F134" s="29"/>
    </row>
    <row r="135" spans="2:6" ht="15" thickBot="1" x14ac:dyDescent="0.25">
      <c r="B135" s="14"/>
      <c r="C135" s="25"/>
      <c r="D135" s="10">
        <v>2</v>
      </c>
      <c r="F135" s="29"/>
    </row>
    <row r="136" spans="2:6" ht="15" thickBot="1" x14ac:dyDescent="0.25">
      <c r="B136" s="14"/>
      <c r="C136" s="25"/>
      <c r="D136" s="10">
        <v>3</v>
      </c>
      <c r="F136" s="29"/>
    </row>
    <row r="137" spans="2:6" ht="15" thickBot="1" x14ac:dyDescent="0.25">
      <c r="B137" s="14"/>
      <c r="C137" s="25"/>
      <c r="D137" s="10" t="s">
        <v>25</v>
      </c>
      <c r="F137" s="29"/>
    </row>
    <row r="138" spans="2:6" ht="15" thickBot="1" x14ac:dyDescent="0.25">
      <c r="B138" s="14"/>
      <c r="C138" s="25"/>
      <c r="D138" s="10" t="s">
        <v>25</v>
      </c>
      <c r="F138" s="29"/>
    </row>
    <row r="139" spans="2:6" ht="15" thickBot="1" x14ac:dyDescent="0.25">
      <c r="B139" s="14"/>
      <c r="C139" s="25"/>
      <c r="D139" s="10" t="s">
        <v>25</v>
      </c>
      <c r="F139" s="29"/>
    </row>
    <row r="140" spans="2:6" ht="15" thickBot="1" x14ac:dyDescent="0.25">
      <c r="B140" s="14"/>
      <c r="C140" s="25"/>
      <c r="D140" s="10" t="s">
        <v>25</v>
      </c>
      <c r="F140" s="29"/>
    </row>
    <row r="141" spans="2:6" ht="15" thickBot="1" x14ac:dyDescent="0.25">
      <c r="B141" s="14"/>
      <c r="C141" s="25"/>
      <c r="D141" s="10" t="s">
        <v>25</v>
      </c>
      <c r="F141" s="29"/>
    </row>
    <row r="142" spans="2:6" ht="15" thickBot="1" x14ac:dyDescent="0.25">
      <c r="B142" s="14"/>
      <c r="C142" s="25"/>
      <c r="D142" s="10" t="s">
        <v>25</v>
      </c>
      <c r="F142" s="29"/>
    </row>
    <row r="143" spans="2:6" ht="15" x14ac:dyDescent="0.25">
      <c r="B143" s="7">
        <f>+SUM(B134:B142)</f>
        <v>0</v>
      </c>
      <c r="C143" s="6" t="s">
        <v>9</v>
      </c>
      <c r="D143" s="30"/>
      <c r="E143" s="30"/>
      <c r="F143" s="29"/>
    </row>
    <row r="144" spans="2:6" x14ac:dyDescent="0.2">
      <c r="F144" s="29"/>
    </row>
    <row r="145" spans="2:6" x14ac:dyDescent="0.2">
      <c r="F145" s="29"/>
    </row>
    <row r="146" spans="2:6" x14ac:dyDescent="0.2">
      <c r="F146" s="29"/>
    </row>
    <row r="147" spans="2:6" ht="15" x14ac:dyDescent="0.2">
      <c r="C147" s="48" t="s">
        <v>28</v>
      </c>
      <c r="D147" s="48"/>
      <c r="E147" s="48"/>
      <c r="F147" s="48"/>
    </row>
    <row r="148" spans="2:6" ht="15.75" thickBot="1" x14ac:dyDescent="0.25">
      <c r="B148" s="12" t="s">
        <v>65</v>
      </c>
      <c r="C148" s="12" t="s">
        <v>27</v>
      </c>
      <c r="F148" s="29"/>
    </row>
    <row r="149" spans="2:6" ht="15" thickBot="1" x14ac:dyDescent="0.25">
      <c r="B149" s="14"/>
      <c r="C149" s="25"/>
      <c r="D149" s="29"/>
      <c r="E149" s="29"/>
      <c r="F149" s="29"/>
    </row>
    <row r="150" spans="2:6" ht="15" thickBot="1" x14ac:dyDescent="0.25">
      <c r="B150" s="15"/>
      <c r="C150" s="25"/>
      <c r="D150" s="29"/>
      <c r="E150" s="29"/>
      <c r="F150" s="29"/>
    </row>
    <row r="151" spans="2:6" ht="15" thickBot="1" x14ac:dyDescent="0.25">
      <c r="B151" s="15"/>
      <c r="C151" s="25"/>
      <c r="D151" s="29"/>
      <c r="E151" s="29"/>
      <c r="F151" s="29"/>
    </row>
    <row r="152" spans="2:6" ht="15" thickBot="1" x14ac:dyDescent="0.25">
      <c r="B152" s="15"/>
      <c r="C152" s="25"/>
      <c r="D152" s="29"/>
      <c r="E152" s="29"/>
      <c r="F152" s="29"/>
    </row>
    <row r="153" spans="2:6" ht="15" thickBot="1" x14ac:dyDescent="0.25">
      <c r="B153" s="15"/>
      <c r="C153" s="25"/>
      <c r="D153" s="29"/>
      <c r="E153" s="29"/>
      <c r="F153" s="29"/>
    </row>
    <row r="154" spans="2:6" ht="15.75" thickBot="1" x14ac:dyDescent="0.25">
      <c r="B154" s="15"/>
      <c r="C154" s="25"/>
      <c r="D154" s="9"/>
      <c r="E154" s="9"/>
      <c r="F154" s="29"/>
    </row>
    <row r="155" spans="2:6" ht="15.75" thickBot="1" x14ac:dyDescent="0.25">
      <c r="B155" s="15"/>
      <c r="C155" s="25"/>
      <c r="D155" s="9"/>
      <c r="E155" s="9"/>
      <c r="F155" s="29"/>
    </row>
    <row r="156" spans="2:6" ht="15.75" thickBot="1" x14ac:dyDescent="0.25">
      <c r="B156" s="15"/>
      <c r="C156" s="25"/>
      <c r="D156" s="9"/>
      <c r="E156" s="9"/>
      <c r="F156" s="29"/>
    </row>
    <row r="157" spans="2:6" ht="15" thickBot="1" x14ac:dyDescent="0.25">
      <c r="B157" s="15"/>
      <c r="C157" s="25"/>
      <c r="D157" s="29"/>
      <c r="E157" s="29"/>
      <c r="F157" s="29"/>
    </row>
    <row r="158" spans="2:6" ht="15" thickBot="1" x14ac:dyDescent="0.25">
      <c r="B158" s="15"/>
      <c r="C158" s="25"/>
      <c r="D158" s="29"/>
      <c r="E158" s="29"/>
      <c r="F158" s="29"/>
    </row>
    <row r="159" spans="2:6" ht="15" thickBot="1" x14ac:dyDescent="0.25">
      <c r="B159" s="15"/>
      <c r="C159" s="25"/>
      <c r="D159" s="29"/>
      <c r="E159" s="29"/>
      <c r="F159" s="29"/>
    </row>
    <row r="160" spans="2:6" ht="15" thickBot="1" x14ac:dyDescent="0.25">
      <c r="B160" s="15"/>
      <c r="C160" s="25"/>
      <c r="D160" s="29"/>
      <c r="E160" s="29"/>
      <c r="F160" s="29"/>
    </row>
    <row r="161" spans="1:6" ht="15" thickBot="1" x14ac:dyDescent="0.25">
      <c r="B161" s="15"/>
      <c r="C161" s="25"/>
      <c r="D161" s="29"/>
      <c r="E161" s="29"/>
      <c r="F161" s="29"/>
    </row>
    <row r="162" spans="1:6" ht="15" thickBot="1" x14ac:dyDescent="0.25">
      <c r="B162" s="15"/>
      <c r="C162" s="25"/>
      <c r="D162" s="29"/>
      <c r="E162" s="29"/>
      <c r="F162" s="29"/>
    </row>
    <row r="163" spans="1:6" ht="15" thickBot="1" x14ac:dyDescent="0.25">
      <c r="B163" s="15"/>
      <c r="C163" s="25"/>
      <c r="D163" s="29"/>
      <c r="E163" s="29"/>
      <c r="F163" s="29"/>
    </row>
    <row r="164" spans="1:6" ht="15" thickBot="1" x14ac:dyDescent="0.25">
      <c r="B164" s="15"/>
      <c r="C164" s="25"/>
      <c r="D164" s="29"/>
      <c r="E164" s="29"/>
      <c r="F164" s="29"/>
    </row>
    <row r="165" spans="1:6" ht="15" x14ac:dyDescent="0.25">
      <c r="B165" s="7">
        <f>+SUM(B149:B164)</f>
        <v>0</v>
      </c>
      <c r="C165" s="6" t="s">
        <v>13</v>
      </c>
      <c r="D165" s="30"/>
      <c r="E165" s="30"/>
      <c r="F165" s="29"/>
    </row>
    <row r="166" spans="1:6" x14ac:dyDescent="0.2">
      <c r="F166" s="29"/>
    </row>
    <row r="167" spans="1:6" hidden="1" x14ac:dyDescent="0.2">
      <c r="A167" s="2">
        <f>+B172-5.5</f>
        <v>-5.5</v>
      </c>
      <c r="F167" s="29"/>
    </row>
    <row r="168" spans="1:6" x14ac:dyDescent="0.2">
      <c r="F168" s="29"/>
    </row>
    <row r="169" spans="1:6" x14ac:dyDescent="0.2">
      <c r="A169" s="16"/>
      <c r="B169" s="17"/>
      <c r="C169" s="16"/>
      <c r="D169" s="17"/>
      <c r="E169" s="17"/>
      <c r="F169" s="43"/>
    </row>
    <row r="170" spans="1:6" ht="15" x14ac:dyDescent="0.25">
      <c r="A170" s="18" t="s">
        <v>14</v>
      </c>
      <c r="B170" s="17"/>
      <c r="C170" s="16"/>
      <c r="D170" s="17"/>
      <c r="E170" s="17"/>
      <c r="F170" s="43"/>
    </row>
    <row r="171" spans="1:6" ht="15" x14ac:dyDescent="0.25">
      <c r="A171" s="18">
        <f>+B171</f>
        <v>0</v>
      </c>
      <c r="B171" s="19">
        <f>+B46</f>
        <v>0</v>
      </c>
      <c r="C171" s="20" t="s">
        <v>3</v>
      </c>
      <c r="D171" s="31"/>
      <c r="E171" s="31"/>
      <c r="F171" s="44"/>
    </row>
    <row r="172" spans="1:6" ht="15" x14ac:dyDescent="0.25">
      <c r="A172" s="18">
        <f>+MIN(5.5,B172)</f>
        <v>0</v>
      </c>
      <c r="B172" s="21">
        <f>+B62</f>
        <v>0</v>
      </c>
      <c r="C172" s="16" t="s">
        <v>5</v>
      </c>
      <c r="D172" s="17" t="s">
        <v>6</v>
      </c>
      <c r="E172" s="17"/>
      <c r="F172" s="43"/>
    </row>
    <row r="173" spans="1:6" ht="15" x14ac:dyDescent="0.25">
      <c r="A173" s="18">
        <f>+B173</f>
        <v>0</v>
      </c>
      <c r="B173" s="21">
        <f>+B74</f>
        <v>0</v>
      </c>
      <c r="C173" s="16" t="s">
        <v>50</v>
      </c>
      <c r="D173" s="17"/>
      <c r="E173" s="17"/>
      <c r="F173" s="43"/>
    </row>
    <row r="174" spans="1:6" ht="15" x14ac:dyDescent="0.25">
      <c r="A174" s="18">
        <f t="shared" ref="A174:A177" si="0">+B174</f>
        <v>0</v>
      </c>
      <c r="B174" s="21">
        <f>+B79</f>
        <v>0</v>
      </c>
      <c r="C174" s="16" t="s">
        <v>60</v>
      </c>
      <c r="D174" s="17"/>
      <c r="E174" s="17"/>
      <c r="F174" s="43"/>
    </row>
    <row r="175" spans="1:6" ht="15" x14ac:dyDescent="0.25">
      <c r="A175" s="18">
        <f t="shared" si="0"/>
        <v>0</v>
      </c>
      <c r="B175" s="21">
        <f>+B96</f>
        <v>0</v>
      </c>
      <c r="C175" s="16" t="s">
        <v>55</v>
      </c>
      <c r="D175" s="17"/>
      <c r="E175" s="17"/>
      <c r="F175" s="43"/>
    </row>
    <row r="176" spans="1:6" ht="15" x14ac:dyDescent="0.25">
      <c r="A176" s="18">
        <f t="shared" si="0"/>
        <v>0</v>
      </c>
      <c r="B176" s="21">
        <f>+B107</f>
        <v>0</v>
      </c>
      <c r="C176" s="16" t="s">
        <v>58</v>
      </c>
      <c r="D176" s="17"/>
      <c r="E176" s="17"/>
      <c r="F176" s="43"/>
    </row>
    <row r="177" spans="1:8" ht="15" x14ac:dyDescent="0.25">
      <c r="A177" s="18">
        <f t="shared" si="0"/>
        <v>0</v>
      </c>
      <c r="B177" s="21">
        <f>+B127</f>
        <v>0</v>
      </c>
      <c r="C177" s="16" t="s">
        <v>72</v>
      </c>
      <c r="D177" s="17"/>
      <c r="E177" s="17"/>
      <c r="F177" s="43"/>
    </row>
    <row r="178" spans="1:8" ht="15" x14ac:dyDescent="0.25">
      <c r="A178" s="18">
        <f>MIN(10,(B178+IF(A167&gt;0,A167,0)))</f>
        <v>0</v>
      </c>
      <c r="B178" s="21">
        <f>+B143</f>
        <v>0</v>
      </c>
      <c r="C178" s="16" t="s">
        <v>10</v>
      </c>
      <c r="D178" s="17" t="s">
        <v>11</v>
      </c>
      <c r="E178" s="17"/>
      <c r="F178" s="43"/>
    </row>
    <row r="179" spans="1:8" ht="15" x14ac:dyDescent="0.25">
      <c r="A179" s="18">
        <f>+MIN(10.5,B179)</f>
        <v>0</v>
      </c>
      <c r="B179" s="21">
        <f>+B165</f>
        <v>0</v>
      </c>
      <c r="C179" s="16" t="s">
        <v>13</v>
      </c>
      <c r="D179" s="17"/>
      <c r="E179" s="17"/>
      <c r="F179" s="43"/>
    </row>
    <row r="180" spans="1:8" ht="15" x14ac:dyDescent="0.25">
      <c r="A180" s="22">
        <f>+SUM(A171:A179)</f>
        <v>0</v>
      </c>
      <c r="B180" s="23"/>
      <c r="C180" s="24"/>
      <c r="D180" s="23" t="s">
        <v>15</v>
      </c>
      <c r="E180" s="23"/>
      <c r="F180" s="45"/>
    </row>
    <row r="181" spans="1:8" x14ac:dyDescent="0.2">
      <c r="F181" s="10"/>
    </row>
    <row r="182" spans="1:8" ht="20.25" x14ac:dyDescent="0.3">
      <c r="C182" s="37" t="s">
        <v>62</v>
      </c>
      <c r="D182" s="2"/>
      <c r="E182" s="2"/>
      <c r="F182" s="2"/>
    </row>
    <row r="183" spans="1:8" ht="15" x14ac:dyDescent="0.25">
      <c r="C183" s="36" t="str">
        <f>IF(A173=0,"חסר קורס סטטיסטיקה",0)</f>
        <v>חסר קורס סטטיסטיקה</v>
      </c>
      <c r="D183" s="38"/>
      <c r="E183" s="38"/>
      <c r="F183" s="38"/>
      <c r="G183" s="39"/>
      <c r="H183" s="39"/>
    </row>
    <row r="184" spans="1:8" ht="15" x14ac:dyDescent="0.25">
      <c r="C184" s="36" t="str">
        <f>IF(A174=0,"חסר קורס במדעי ההתנהגות",0)</f>
        <v>חסר קורס במדעי ההתנהגות</v>
      </c>
      <c r="D184" s="38"/>
      <c r="E184" s="38"/>
      <c r="F184" s="38"/>
      <c r="G184" s="39"/>
      <c r="H184" s="39"/>
    </row>
    <row r="185" spans="1:8" ht="30" x14ac:dyDescent="0.25">
      <c r="C185" s="47" t="str">
        <f>IF(D185*F185*G185=0,"לא השלמת את רשימת שרשרת תעשיה מתקדמת",0)</f>
        <v>לא השלמת את רשימת שרשרת תעשיה מתקדמת</v>
      </c>
      <c r="D185" s="10">
        <f>+A83</f>
        <v>0</v>
      </c>
      <c r="F185" s="10">
        <f>+SUM(A84:A87)</f>
        <v>0</v>
      </c>
      <c r="G185" s="2">
        <f>+SUM(A88:A95)</f>
        <v>0</v>
      </c>
      <c r="H185" s="2">
        <f>+G185*F185*D185</f>
        <v>0</v>
      </c>
    </row>
    <row r="186" spans="1:8" ht="30" x14ac:dyDescent="0.25">
      <c r="C186" s="47" t="str">
        <f>IF(D186*F186*G186=0,"לא השלמת את רשימת שרשרת חקר ביצועים",0)</f>
        <v>לא השלמת את רשימת שרשרת חקר ביצועים</v>
      </c>
      <c r="D186" s="10">
        <f>+A99</f>
        <v>0</v>
      </c>
      <c r="F186" s="10">
        <f>+A100</f>
        <v>0</v>
      </c>
      <c r="G186" s="2">
        <f>+SUM(A101:A106)</f>
        <v>0</v>
      </c>
      <c r="H186" s="2">
        <f t="shared" ref="H186:H188" si="1">+G186*F186*D186</f>
        <v>0</v>
      </c>
    </row>
    <row r="187" spans="1:8" ht="30" x14ac:dyDescent="0.25">
      <c r="C187" s="47" t="str">
        <f>IF(D187*F187*G187=0,"לא השלמת את רשימת תורת המשחקים והתנהגותית כלכלית",0)</f>
        <v>לא השלמת את רשימת תורת המשחקים והתנהגותית כלכלית</v>
      </c>
      <c r="D187" s="10">
        <f>+A111+A112+A113+A114</f>
        <v>0</v>
      </c>
      <c r="F187" s="10">
        <f>+A117+A116+A115</f>
        <v>0</v>
      </c>
      <c r="G187" s="2">
        <f>+SUM(A118:A126)</f>
        <v>0</v>
      </c>
      <c r="H187" s="2">
        <f t="shared" si="1"/>
        <v>0</v>
      </c>
    </row>
    <row r="188" spans="1:8" ht="30" x14ac:dyDescent="0.25">
      <c r="C188" s="47" t="str">
        <f>IF(D188*F188*G188=0,"לא השלמת את רשימת שרשרת תורת המשחקים",0)</f>
        <v>לא השלמת את רשימת שרשרת תורת המשחקים</v>
      </c>
      <c r="D188" s="10">
        <f>+A86</f>
        <v>0</v>
      </c>
      <c r="F188" s="10">
        <f>+SUM(A87:A90)</f>
        <v>0</v>
      </c>
      <c r="G188" s="2">
        <f>+SUM(A91:A98)</f>
        <v>0</v>
      </c>
      <c r="H188" s="2">
        <f t="shared" si="1"/>
        <v>0</v>
      </c>
    </row>
    <row r="189" spans="1:8" ht="15" x14ac:dyDescent="0.25">
      <c r="C189" s="36" t="str">
        <f>IF(H189=0,"לא סיימת אף שרשרת מיקוד",0)</f>
        <v>לא סיימת אף שרשרת מיקוד</v>
      </c>
      <c r="F189" s="10"/>
      <c r="H189" s="2">
        <f>+H188+H187+H186+H185</f>
        <v>0</v>
      </c>
    </row>
    <row r="190" spans="1:8" ht="15" x14ac:dyDescent="0.25">
      <c r="C190" s="36"/>
      <c r="F190" s="10"/>
    </row>
    <row r="191" spans="1:8" ht="15" x14ac:dyDescent="0.25">
      <c r="C191" s="36" t="str">
        <f>IF(A46&lt;30,"לא סיימת את כל קורסי החובה",0)</f>
        <v>לא סיימת את כל קורסי החובה</v>
      </c>
      <c r="F191" s="10"/>
    </row>
    <row r="192" spans="1:8" ht="15" x14ac:dyDescent="0.25">
      <c r="C192" s="36" t="str">
        <f>IF(A172&lt;5.5,"לא סיימת חובות מדעיות",0)</f>
        <v>לא סיימת חובות מדעיות</v>
      </c>
      <c r="F192" s="10"/>
    </row>
    <row r="193" spans="1:7" ht="15" x14ac:dyDescent="0.25">
      <c r="C193" s="36" t="str">
        <f>IF(A180&lt;155,"לא סיימת את מלוא הנקודות לתואר",0)</f>
        <v>לא סיימת את מלוא הנקודות לתואר</v>
      </c>
      <c r="F193" s="10"/>
      <c r="G193" s="39"/>
    </row>
    <row r="194" spans="1:7" ht="15" x14ac:dyDescent="0.25">
      <c r="C194" s="36"/>
      <c r="D194" s="38"/>
      <c r="E194" s="38"/>
      <c r="F194" s="38"/>
      <c r="G194" s="39"/>
    </row>
    <row r="195" spans="1:7" x14ac:dyDescent="0.2">
      <c r="A195" s="10"/>
      <c r="D195" s="11" t="s">
        <v>17</v>
      </c>
      <c r="E195" s="38"/>
      <c r="F195" s="38"/>
    </row>
    <row r="196" spans="1:7" ht="21.95" customHeight="1" x14ac:dyDescent="0.2">
      <c r="B196" s="8"/>
      <c r="C196" s="26"/>
      <c r="D196" s="32"/>
      <c r="E196" s="38"/>
      <c r="F196" s="38"/>
    </row>
    <row r="197" spans="1:7" ht="21.95" customHeight="1" x14ac:dyDescent="0.2">
      <c r="B197" s="8"/>
      <c r="C197" s="26"/>
      <c r="D197" s="32"/>
      <c r="F197" s="10"/>
    </row>
    <row r="198" spans="1:7" ht="21.95" customHeight="1" x14ac:dyDescent="0.2">
      <c r="C198" s="26"/>
      <c r="D198" s="32"/>
      <c r="F198" s="10"/>
    </row>
    <row r="199" spans="1:7" ht="21.95" customHeight="1" x14ac:dyDescent="0.2">
      <c r="C199" s="26"/>
      <c r="D199" s="32"/>
      <c r="F199" s="10"/>
    </row>
    <row r="200" spans="1:7" ht="21.95" customHeight="1" x14ac:dyDescent="0.2">
      <c r="C200" s="26"/>
      <c r="D200" s="32"/>
      <c r="F200" s="10"/>
    </row>
    <row r="201" spans="1:7" ht="21.95" customHeight="1" x14ac:dyDescent="0.2">
      <c r="C201" s="26"/>
      <c r="D201" s="32"/>
      <c r="F201" s="10"/>
    </row>
    <row r="202" spans="1:7" ht="21.95" customHeight="1" x14ac:dyDescent="0.2">
      <c r="C202" s="26"/>
      <c r="D202" s="32"/>
      <c r="F202" s="10"/>
    </row>
    <row r="203" spans="1:7" ht="21.95" customHeight="1" x14ac:dyDescent="0.2">
      <c r="C203" s="26"/>
      <c r="D203" s="32"/>
      <c r="E203" s="38"/>
      <c r="F203" s="38"/>
    </row>
    <row r="204" spans="1:7" ht="21.95" customHeight="1" x14ac:dyDescent="0.2">
      <c r="C204" s="26"/>
      <c r="D204" s="32"/>
      <c r="F204" s="10"/>
    </row>
    <row r="205" spans="1:7" ht="21.95" customHeight="1" x14ac:dyDescent="0.2">
      <c r="C205" s="26"/>
      <c r="D205" s="32"/>
      <c r="F205" s="10"/>
    </row>
    <row r="216" spans="3:3" x14ac:dyDescent="0.2">
      <c r="C216" s="28"/>
    </row>
    <row r="217" spans="3:3" x14ac:dyDescent="0.2">
      <c r="C217" s="28"/>
    </row>
    <row r="218" spans="3:3" x14ac:dyDescent="0.2">
      <c r="C218" s="28"/>
    </row>
    <row r="219" spans="3:3" x14ac:dyDescent="0.2">
      <c r="C219" s="28"/>
    </row>
    <row r="220" spans="3:3" x14ac:dyDescent="0.2">
      <c r="C220" s="28"/>
    </row>
    <row r="221" spans="3:3" x14ac:dyDescent="0.2">
      <c r="C221" s="28"/>
    </row>
    <row r="222" spans="3:3" x14ac:dyDescent="0.2">
      <c r="C222" s="28"/>
    </row>
    <row r="223" spans="3:3" x14ac:dyDescent="0.2">
      <c r="C223" s="28"/>
    </row>
    <row r="224" spans="3:3" x14ac:dyDescent="0.2">
      <c r="C224" s="28"/>
    </row>
    <row r="225" spans="3:3" x14ac:dyDescent="0.2">
      <c r="C225" s="28"/>
    </row>
    <row r="226" spans="3:3" x14ac:dyDescent="0.2">
      <c r="C226" s="28"/>
    </row>
    <row r="227" spans="3:3" x14ac:dyDescent="0.2">
      <c r="C227" s="28"/>
    </row>
    <row r="228" spans="3:3" x14ac:dyDescent="0.2">
      <c r="C228" s="28"/>
    </row>
    <row r="229" spans="3:3" x14ac:dyDescent="0.2">
      <c r="C229" s="28"/>
    </row>
    <row r="230" spans="3:3" x14ac:dyDescent="0.2">
      <c r="C230" s="28"/>
    </row>
    <row r="231" spans="3:3" x14ac:dyDescent="0.2">
      <c r="C231" s="28"/>
    </row>
    <row r="232" spans="3:3" x14ac:dyDescent="0.2">
      <c r="C232" s="28"/>
    </row>
    <row r="233" spans="3:3" x14ac:dyDescent="0.2">
      <c r="C233" s="28"/>
    </row>
    <row r="234" spans="3:3" x14ac:dyDescent="0.2">
      <c r="C234" s="28"/>
    </row>
    <row r="235" spans="3:3" x14ac:dyDescent="0.2">
      <c r="C235" s="28"/>
    </row>
    <row r="236" spans="3:3" x14ac:dyDescent="0.2">
      <c r="C236" s="28"/>
    </row>
    <row r="237" spans="3:3" x14ac:dyDescent="0.2">
      <c r="C237" s="28"/>
    </row>
    <row r="238" spans="3:3" x14ac:dyDescent="0.2">
      <c r="C238" s="28"/>
    </row>
    <row r="239" spans="3:3" x14ac:dyDescent="0.2">
      <c r="C239" s="28"/>
    </row>
    <row r="240" spans="3:3" x14ac:dyDescent="0.2">
      <c r="C240" s="28"/>
    </row>
    <row r="241" spans="3:3" x14ac:dyDescent="0.2">
      <c r="C241" s="28"/>
    </row>
    <row r="242" spans="3:3" x14ac:dyDescent="0.2">
      <c r="C242" s="28"/>
    </row>
    <row r="243" spans="3:3" x14ac:dyDescent="0.2">
      <c r="C243" s="28"/>
    </row>
    <row r="244" spans="3:3" x14ac:dyDescent="0.2">
      <c r="C244" s="28"/>
    </row>
    <row r="245" spans="3:3" x14ac:dyDescent="0.2">
      <c r="C245" s="28"/>
    </row>
    <row r="246" spans="3:3" x14ac:dyDescent="0.2">
      <c r="C246" s="28"/>
    </row>
    <row r="247" spans="3:3" x14ac:dyDescent="0.2">
      <c r="C247" s="28"/>
    </row>
    <row r="248" spans="3:3" x14ac:dyDescent="0.2">
      <c r="C248" s="28"/>
    </row>
    <row r="249" spans="3:3" x14ac:dyDescent="0.2">
      <c r="C249" s="28"/>
    </row>
    <row r="250" spans="3:3" x14ac:dyDescent="0.2">
      <c r="C250" s="28"/>
    </row>
    <row r="251" spans="3:3" x14ac:dyDescent="0.2">
      <c r="C251" s="28"/>
    </row>
    <row r="252" spans="3:3" x14ac:dyDescent="0.2">
      <c r="C252" s="28"/>
    </row>
    <row r="253" spans="3:3" x14ac:dyDescent="0.2">
      <c r="C253" s="28"/>
    </row>
    <row r="254" spans="3:3" x14ac:dyDescent="0.2">
      <c r="C254" s="28"/>
    </row>
    <row r="255" spans="3:3" x14ac:dyDescent="0.2">
      <c r="C255" s="28"/>
    </row>
    <row r="256" spans="3:3" x14ac:dyDescent="0.2">
      <c r="C256" s="28"/>
    </row>
    <row r="257" spans="3:3" x14ac:dyDescent="0.2">
      <c r="C257" s="28"/>
    </row>
    <row r="258" spans="3:3" x14ac:dyDescent="0.2">
      <c r="C258" s="28"/>
    </row>
    <row r="259" spans="3:3" x14ac:dyDescent="0.2">
      <c r="C259" s="28"/>
    </row>
    <row r="260" spans="3:3" x14ac:dyDescent="0.2">
      <c r="C260" s="28"/>
    </row>
    <row r="261" spans="3:3" x14ac:dyDescent="0.2">
      <c r="C261" s="28"/>
    </row>
    <row r="262" spans="3:3" x14ac:dyDescent="0.2">
      <c r="C262" s="28"/>
    </row>
    <row r="263" spans="3:3" x14ac:dyDescent="0.2">
      <c r="C263" s="28"/>
    </row>
    <row r="264" spans="3:3" x14ac:dyDescent="0.2">
      <c r="C264" s="28"/>
    </row>
    <row r="265" spans="3:3" x14ac:dyDescent="0.2">
      <c r="C265" s="28"/>
    </row>
    <row r="266" spans="3:3" x14ac:dyDescent="0.2">
      <c r="C266" s="28"/>
    </row>
    <row r="267" spans="3:3" x14ac:dyDescent="0.2">
      <c r="C267" s="28"/>
    </row>
    <row r="268" spans="3:3" x14ac:dyDescent="0.2">
      <c r="C268" s="28"/>
    </row>
    <row r="269" spans="3:3" x14ac:dyDescent="0.2">
      <c r="C269" s="28"/>
    </row>
    <row r="270" spans="3:3" x14ac:dyDescent="0.2">
      <c r="C270" s="28"/>
    </row>
    <row r="271" spans="3:3" x14ac:dyDescent="0.2">
      <c r="C271" s="28"/>
    </row>
    <row r="272" spans="3:3" x14ac:dyDescent="0.2">
      <c r="C272" s="28"/>
    </row>
    <row r="273" spans="3:3" x14ac:dyDescent="0.2">
      <c r="C273" s="28"/>
    </row>
    <row r="274" spans="3:3" x14ac:dyDescent="0.2">
      <c r="C274" s="28"/>
    </row>
    <row r="275" spans="3:3" x14ac:dyDescent="0.2">
      <c r="C275" s="28"/>
    </row>
    <row r="276" spans="3:3" x14ac:dyDescent="0.2">
      <c r="C276" s="28"/>
    </row>
    <row r="277" spans="3:3" x14ac:dyDescent="0.2">
      <c r="C277" s="28"/>
    </row>
    <row r="278" spans="3:3" x14ac:dyDescent="0.2">
      <c r="C278" s="28"/>
    </row>
    <row r="279" spans="3:3" x14ac:dyDescent="0.2">
      <c r="C279" s="28"/>
    </row>
    <row r="280" spans="3:3" x14ac:dyDescent="0.2">
      <c r="C280" s="28"/>
    </row>
    <row r="281" spans="3:3" x14ac:dyDescent="0.2">
      <c r="C281" s="28"/>
    </row>
    <row r="282" spans="3:3" x14ac:dyDescent="0.2">
      <c r="C282" s="28"/>
    </row>
    <row r="283" spans="3:3" x14ac:dyDescent="0.2">
      <c r="C283" s="28"/>
    </row>
    <row r="284" spans="3:3" x14ac:dyDescent="0.2">
      <c r="C284" s="28"/>
    </row>
    <row r="285" spans="3:3" x14ac:dyDescent="0.2">
      <c r="C285" s="28"/>
    </row>
    <row r="286" spans="3:3" x14ac:dyDescent="0.2">
      <c r="C286" s="28"/>
    </row>
    <row r="287" spans="3:3" x14ac:dyDescent="0.2">
      <c r="C287" s="28"/>
    </row>
    <row r="288" spans="3:3" x14ac:dyDescent="0.2">
      <c r="C288" s="28"/>
    </row>
    <row r="289" spans="3:3" x14ac:dyDescent="0.2">
      <c r="C289" s="28"/>
    </row>
    <row r="290" spans="3:3" x14ac:dyDescent="0.2">
      <c r="C290" s="28"/>
    </row>
    <row r="291" spans="3:3" x14ac:dyDescent="0.2">
      <c r="C291" s="28"/>
    </row>
    <row r="292" spans="3:3" x14ac:dyDescent="0.2">
      <c r="C292" s="28"/>
    </row>
    <row r="293" spans="3:3" x14ac:dyDescent="0.2">
      <c r="C293" s="28"/>
    </row>
    <row r="294" spans="3:3" x14ac:dyDescent="0.2">
      <c r="C294" s="28"/>
    </row>
    <row r="295" spans="3:3" x14ac:dyDescent="0.2">
      <c r="C295" s="28"/>
    </row>
    <row r="296" spans="3:3" x14ac:dyDescent="0.2">
      <c r="C296" s="28"/>
    </row>
    <row r="297" spans="3:3" x14ac:dyDescent="0.2">
      <c r="C297" s="28"/>
    </row>
    <row r="298" spans="3:3" x14ac:dyDescent="0.2">
      <c r="C298" s="28"/>
    </row>
    <row r="299" spans="3:3" x14ac:dyDescent="0.2">
      <c r="C299" s="28"/>
    </row>
    <row r="300" spans="3:3" x14ac:dyDescent="0.2">
      <c r="C300" s="28"/>
    </row>
    <row r="301" spans="3:3" x14ac:dyDescent="0.2">
      <c r="C301" s="28"/>
    </row>
    <row r="302" spans="3:3" x14ac:dyDescent="0.2">
      <c r="C302" s="28"/>
    </row>
    <row r="303" spans="3:3" x14ac:dyDescent="0.2">
      <c r="C303" s="28"/>
    </row>
    <row r="304" spans="3:3" x14ac:dyDescent="0.2">
      <c r="C304" s="28"/>
    </row>
    <row r="305" spans="3:3" x14ac:dyDescent="0.2">
      <c r="C305" s="28"/>
    </row>
    <row r="306" spans="3:3" x14ac:dyDescent="0.2">
      <c r="C306" s="28"/>
    </row>
    <row r="307" spans="3:3" x14ac:dyDescent="0.2">
      <c r="C307" s="28"/>
    </row>
    <row r="308" spans="3:3" x14ac:dyDescent="0.2">
      <c r="C308" s="28"/>
    </row>
    <row r="309" spans="3:3" x14ac:dyDescent="0.2">
      <c r="C309" s="28"/>
    </row>
    <row r="310" spans="3:3" x14ac:dyDescent="0.2">
      <c r="C310" s="28"/>
    </row>
    <row r="311" spans="3:3" x14ac:dyDescent="0.2">
      <c r="C311" s="28"/>
    </row>
    <row r="312" spans="3:3" x14ac:dyDescent="0.2">
      <c r="C312" s="28"/>
    </row>
    <row r="313" spans="3:3" x14ac:dyDescent="0.2">
      <c r="C313" s="28"/>
    </row>
    <row r="314" spans="3:3" x14ac:dyDescent="0.2">
      <c r="C314" s="28"/>
    </row>
    <row r="315" spans="3:3" x14ac:dyDescent="0.2">
      <c r="C315" s="28"/>
    </row>
    <row r="316" spans="3:3" x14ac:dyDescent="0.2">
      <c r="C316" s="28"/>
    </row>
    <row r="317" spans="3:3" x14ac:dyDescent="0.2">
      <c r="C317" s="28"/>
    </row>
    <row r="318" spans="3:3" x14ac:dyDescent="0.2">
      <c r="C318" s="28"/>
    </row>
    <row r="319" spans="3:3" x14ac:dyDescent="0.2">
      <c r="C319" s="28"/>
    </row>
    <row r="320" spans="3:3" x14ac:dyDescent="0.2">
      <c r="C320" s="28"/>
    </row>
    <row r="321" spans="3:3" x14ac:dyDescent="0.2">
      <c r="C321" s="28"/>
    </row>
    <row r="322" spans="3:3" x14ac:dyDescent="0.2">
      <c r="C322" s="28"/>
    </row>
    <row r="323" spans="3:3" x14ac:dyDescent="0.2">
      <c r="C323" s="28"/>
    </row>
    <row r="324" spans="3:3" x14ac:dyDescent="0.2">
      <c r="C324" s="28"/>
    </row>
    <row r="325" spans="3:3" x14ac:dyDescent="0.2">
      <c r="C325" s="28"/>
    </row>
    <row r="326" spans="3:3" x14ac:dyDescent="0.2">
      <c r="C326" s="28"/>
    </row>
    <row r="327" spans="3:3" x14ac:dyDescent="0.2">
      <c r="C327" s="28"/>
    </row>
    <row r="328" spans="3:3" x14ac:dyDescent="0.2">
      <c r="C328" s="28"/>
    </row>
    <row r="329" spans="3:3" x14ac:dyDescent="0.2">
      <c r="C329" s="28"/>
    </row>
    <row r="330" spans="3:3" x14ac:dyDescent="0.2">
      <c r="C330" s="28"/>
    </row>
    <row r="331" spans="3:3" x14ac:dyDescent="0.2">
      <c r="C331" s="28"/>
    </row>
    <row r="332" spans="3:3" x14ac:dyDescent="0.2">
      <c r="C332" s="28"/>
    </row>
    <row r="333" spans="3:3" x14ac:dyDescent="0.2">
      <c r="C333" s="28"/>
    </row>
    <row r="334" spans="3:3" x14ac:dyDescent="0.2">
      <c r="C334" s="28"/>
    </row>
    <row r="335" spans="3:3" x14ac:dyDescent="0.2">
      <c r="C335" s="28"/>
    </row>
  </sheetData>
  <sheetProtection sheet="1" objects="1" scenarios="1"/>
  <protectedRanges>
    <protectedRange sqref="C196:E205" name="Range9"/>
    <protectedRange sqref="F149:F164 B149:B164" name="Range7"/>
    <protectedRange sqref="F134:F138 B134:B138" name="Range5"/>
    <protectedRange sqref="F49:F61 B49:B61" name="Range3"/>
    <protectedRange sqref="C3:C8" name="Range1"/>
    <protectedRange sqref="B16:B45 F16:F20 F22:F45" name="Range2"/>
    <protectedRange sqref="F66 B66 B68:B73 F68:F73 F77 B77 F83 B83 F85:F95 B85:B95 F99 B99 F110:F114 B110:B114 F101:F106 B101:B106 F117:F126 B117:B126" name="Range4"/>
    <protectedRange sqref="C149:C156 B139:C142 F139:F142" name="Range6"/>
    <protectedRange sqref="F67 B67 F78 B78 F84 B84 F100 B100 F115:F116 B115:B116" name="Range4_1"/>
    <protectedRange sqref="C9" name="Details"/>
  </protectedRanges>
  <sortState xmlns:xlrd2="http://schemas.microsoft.com/office/spreadsheetml/2017/richdata2" ref="A16:F45">
    <sortCondition ref="D16:D45"/>
  </sortState>
  <mergeCells count="25">
    <mergeCell ref="A11:F11"/>
    <mergeCell ref="A12:F12"/>
    <mergeCell ref="C98:F98"/>
    <mergeCell ref="C109:F109"/>
    <mergeCell ref="D62:F62"/>
    <mergeCell ref="D79:F79"/>
    <mergeCell ref="D74:F74"/>
    <mergeCell ref="D96:F96"/>
    <mergeCell ref="D107:F107"/>
    <mergeCell ref="C132:F132"/>
    <mergeCell ref="C147:F147"/>
    <mergeCell ref="A1:F1"/>
    <mergeCell ref="C14:F14"/>
    <mergeCell ref="D3:F3"/>
    <mergeCell ref="D4:F4"/>
    <mergeCell ref="D5:F5"/>
    <mergeCell ref="D6:F6"/>
    <mergeCell ref="D7:F7"/>
    <mergeCell ref="D8:F8"/>
    <mergeCell ref="D9:F9"/>
    <mergeCell ref="D127:F127"/>
    <mergeCell ref="C48:F48"/>
    <mergeCell ref="C65:F65"/>
    <mergeCell ref="C76:F76"/>
    <mergeCell ref="C82:F82"/>
  </mergeCells>
  <pageMargins left="0.7" right="0.7" top="0.75" bottom="0.75" header="0.3" footer="0.3"/>
  <pageSetup scale="51" orientation="portrait" horizontalDpi="4294967293" r:id="rId1"/>
  <rowBreaks count="2" manualBreakCount="2">
    <brk id="80" max="5" man="1"/>
    <brk id="12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Sheet2</vt:lpstr>
      <vt:lpstr>Sheet2!WPrint_Area_W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רכזת סטודנטים לתואר ראשון - מדעי הנתונים וההחלטות</cp:lastModifiedBy>
  <dcterms:created xsi:type="dcterms:W3CDTF">2019-10-28T17:13:51Z</dcterms:created>
  <dcterms:modified xsi:type="dcterms:W3CDTF">2025-12-11T08:11:09Z</dcterms:modified>
</cp:coreProperties>
</file>